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яснение" r:id="rId1" sheetId="1" state="visible"/>
    <sheet name="титульный" r:id="rId2" sheetId="2" state="visible"/>
    <sheet name="1 день" r:id="rId3" sheetId="3" state="visible"/>
    <sheet name="2 день " r:id="rId4" sheetId="4" state="visible"/>
    <sheet name="3 день " r:id="rId5" sheetId="5" state="visible"/>
    <sheet name="4 день   " r:id="rId6" sheetId="6" state="visible"/>
    <sheet name="5 день" r:id="rId7" sheetId="7" state="visible"/>
    <sheet name="6 день " r:id="rId8" sheetId="8" state="visible"/>
    <sheet name="7 день" r:id="rId9" sheetId="9" state="visible"/>
    <sheet name="9 день " r:id="rId10" sheetId="10" state="visible"/>
    <sheet name="8 день" r:id="rId11" sheetId="11" state="visible"/>
    <sheet name="10 день" r:id="rId12" sheetId="12" state="visible"/>
    <sheet name="11 день" r:id="rId13" sheetId="13" state="visible"/>
    <sheet name="12 день" r:id="rId14" sheetId="14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<sst xmlns="http://schemas.openxmlformats.org/spreadsheetml/2006/main" xmlns:a="http://schemas.openxmlformats.org/drawingml/2006/main" xmlns:a15="http://schemas.microsoft.com/office/drawing/2012/main" xmlns:asvg="http://schemas.microsoft.com/office/drawing/2016/SVG/main" xmlns:c="http://schemas.openxmlformats.org/drawingml/2006/chart" xmlns:co="http://ncloudtech.com" xmlns:co-ooxml="http://ncloudtech.com/ooxml" xmlns:m="http://schemas.openxmlformats.org/officeDocument/2006/math" xmlns:mc="http://schemas.openxmlformats.org/markup-compatibility/2006" xmlns:o="urn:schemas-microsoft-com:office:office" xmlns:p="http://schemas.openxmlformats.org/presentationml/2006/main" xmlns:pic="http://schemas.openxmlformats.org/drawingml/2006/picture" xmlns:r="http://schemas.openxmlformats.org/officeDocument/2006/relationships" xmlns:s="http://schemas.openxmlformats.org/officeDocument/2006/sharedTypes" xmlns:sl="http://schemas.openxmlformats.org/schemaLibrary/2006/main" xmlns:v="urn:schemas-microsoft-com:vml" xmlns:w="http://schemas.openxmlformats.org/wordprocessingml/2006/main" xmlns:w10="urn:schemas-microsoft-com:office:word" xmlns:w14="http://schemas.microsoft.com/office/word/2010/wordml" xmlns:w15="http://schemas.microsoft.com/office/word/2012/wordml" xmlns:wp="http://schemas.openxmlformats.org/drawingml/2006/wordprocessingDrawing" xmlns:wpg="http://schemas.microsoft.com/office/word/2010/wordprocessingGroup" xmlns:wps="http://schemas.microsoft.com/office/word/2010/wordprocessingShape" xmlns:x="urn:schemas-microsoft-com:office:excel" xmlns:x14="http://schemas.microsoft.com/office/spreadsheetml/2009/9/main" xmlns:xdr="http://schemas.openxmlformats.org/drawingml/2006/spreadsheetDrawing" xmlns:xm="http://schemas.microsoft.com/office/excel/2006/main" mc:Ignorable="co co-ooxml w14 x14 w15">
  <si>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Добрый день Раиса Николаевна!</t>
  </si>
  <si>
    <t>Вам высылаем меню 7-11 лет, двухразовое., так как у нас нет ПГ,</t>
  </si>
  <si>
    <t>Утверждено</t>
  </si>
  <si>
    <t>Директор МОУ "Стародевиченская СОШ"</t>
  </si>
  <si>
    <t>С.П.</t>
  </si>
  <si>
    <t>Бертякова</t>
  </si>
  <si>
    <t>"   "</t>
  </si>
  <si>
    <t>________</t>
  </si>
  <si>
    <t>2021 г.</t>
  </si>
  <si>
    <t>ПРИМЕРНОЕ</t>
  </si>
  <si>
    <t>духнедельное меню и пищевой ценности приготовленных блюд в столовой</t>
  </si>
  <si>
    <t>Муниципального общеобразовательного учреждения</t>
  </si>
  <si>
    <t>"Стародевиченская средняя общеобразовательная школа"</t>
  </si>
  <si>
    <t>на   2024 -2025  учебный год</t>
  </si>
  <si>
    <t>Осенне-зимний сезон</t>
  </si>
  <si>
    <t>12 лет и старше</t>
  </si>
  <si>
    <t xml:space="preserve">День: первый </t>
  </si>
  <si>
    <t>Неделя: первая</t>
  </si>
  <si>
    <t>Сезон- осенне-зимний</t>
  </si>
  <si>
    <t>Возрастная категория: 12 лет и старше</t>
  </si>
  <si>
    <t>Осенне -зимний сезон</t>
  </si>
  <si>
    <t>1день. Первая неделя</t>
  </si>
  <si>
    <t>№ рец.</t>
  </si>
  <si>
    <t>Прием пищи, наименование блюда</t>
  </si>
  <si>
    <t>Масса порции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</si>
  <si>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</si>
  <si>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</si>
  <si>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</si>
  <si>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</si>
  <si>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% от суточной нормы в 2720 ккал.</t>
  </si>
  <si>
    <t>Б</t>
  </si>
  <si>
    <t>Ж</t>
  </si>
  <si>
    <t>У</t>
  </si>
  <si>
    <t>В1</t>
  </si>
  <si>
    <t>Е</t>
  </si>
  <si>
    <t>С</t>
  </si>
  <si>
    <t>А</t>
  </si>
  <si>
    <t>Са</t>
  </si>
  <si>
    <t>Р</t>
  </si>
  <si>
    <t>Mg</t>
  </si>
  <si>
    <t>Fe</t>
  </si>
  <si>
    <t>Завтрак</t>
  </si>
  <si>
    <t>Каша жидкая молочная из гречневой крупы</t>
  </si>
  <si>
    <t>Бутерброд с маслом</t>
  </si>
  <si>
    <t>50/10</t>
  </si>
  <si>
    <t>Банан</t>
  </si>
  <si>
    <t>1 шт</t>
  </si>
  <si>
    <t>Чай с молоком</t>
  </si>
  <si>
    <t>ИТОГО завтрак</t>
  </si>
  <si>
    <t>Обед</t>
  </si>
  <si>
    <t>Салат из белокачанной капусты</t>
  </si>
  <si>
    <t>Щи из свежей капусты с картофелем</t>
  </si>
  <si>
    <t>Рагу овощное с курицей</t>
  </si>
  <si>
    <t>120/200</t>
  </si>
  <si>
    <t>Кефир</t>
  </si>
  <si>
    <t>Хлеб пшеничный</t>
  </si>
  <si>
    <t>Хлеб ржаной</t>
  </si>
  <si>
    <t>ИТОГО за обед</t>
  </si>
  <si>
    <t>ИТОГО ЗА ДЕНЬ</t>
  </si>
  <si>
    <t>День: второй</t>
  </si>
  <si>
    <t>2 день. Первая неделя</t>
  </si>
  <si>
    <t>Пудинг из творога со сгущённым молоком</t>
  </si>
  <si>
    <t xml:space="preserve">Бутерброд с  сыром </t>
  </si>
  <si>
    <t>50/18</t>
  </si>
  <si>
    <t>Кофейный напиток   с молоком</t>
  </si>
  <si>
    <t>Фрукт (груша)</t>
  </si>
  <si>
    <t>Итого за завтрак</t>
  </si>
  <si>
    <t>Салат из моркови  с курагой</t>
  </si>
  <si>
    <t>Суп  картофельный с крупой</t>
  </si>
  <si>
    <t>Птица тушёная в сметанном соусе</t>
  </si>
  <si>
    <t>100/20</t>
  </si>
  <si>
    <t>Рагу овощное</t>
  </si>
  <si>
    <t>Сок абрикосовый</t>
  </si>
  <si>
    <t>День: третий</t>
  </si>
  <si>
    <t>3 день. Первая неделя</t>
  </si>
  <si>
    <t>Каша "Дружба"</t>
  </si>
  <si>
    <t>Чай с лимоном</t>
  </si>
  <si>
    <t xml:space="preserve">Бутерброд с маслом </t>
  </si>
  <si>
    <t>Яблоко</t>
  </si>
  <si>
    <t>Салат витаминный</t>
  </si>
  <si>
    <t>Рассольник "Домашний"</t>
  </si>
  <si>
    <t xml:space="preserve"> </t>
  </si>
  <si>
    <t>Котлеты мясные</t>
  </si>
  <si>
    <t>Капуста тушёная</t>
  </si>
  <si>
    <t>Иогурт</t>
  </si>
  <si>
    <t>День: четвертый</t>
  </si>
  <si>
    <t>4 день. Первая неделя</t>
  </si>
  <si>
    <t>Каша манная на молоке</t>
  </si>
  <si>
    <t>Какао с молоком</t>
  </si>
  <si>
    <t>Яйцо варёное</t>
  </si>
  <si>
    <t>Мандарин</t>
  </si>
  <si>
    <t>1 шт.</t>
  </si>
  <si>
    <t>ИТОГО</t>
  </si>
  <si>
    <t>Салат из свёклы с яблоком</t>
  </si>
  <si>
    <t>Суп из овощей</t>
  </si>
  <si>
    <t>Котлеты рыбные</t>
  </si>
  <si>
    <t>Пюре картофельное</t>
  </si>
  <si>
    <t>Ряженка</t>
  </si>
  <si>
    <t>День: пятый</t>
  </si>
  <si>
    <t>Возрастная категорияя: 12 лет и старше</t>
  </si>
  <si>
    <t>5 день. Первая неделя</t>
  </si>
  <si>
    <t>Суп молочный с пшеном</t>
  </si>
  <si>
    <t>Чай с сахаром</t>
  </si>
  <si>
    <t>Салат из свежих огурцов</t>
  </si>
  <si>
    <t>Борщ с капустой и картофелем</t>
  </si>
  <si>
    <t>Печень по- строгановски</t>
  </si>
  <si>
    <t>Макароны отварные</t>
  </si>
  <si>
    <t xml:space="preserve">Сок виноградный </t>
  </si>
  <si>
    <t>День: шестой</t>
  </si>
  <si>
    <t>Возрастная категория:  12 лет и старше</t>
  </si>
  <si>
    <t>6 день. Первая неделя</t>
  </si>
  <si>
    <t>Оладьи со сгущённым молоком</t>
  </si>
  <si>
    <t>Кофейный напиток с молоком</t>
  </si>
  <si>
    <t>40/10</t>
  </si>
  <si>
    <t>Суп с рыбными консерами</t>
  </si>
  <si>
    <t xml:space="preserve">Тефьтели мясные </t>
  </si>
  <si>
    <t>Картофельное пюре с морковью</t>
  </si>
  <si>
    <t>ИТОГО обед</t>
  </si>
  <si>
    <t>Итого за неделю</t>
  </si>
  <si>
    <t>День: седьмой</t>
  </si>
  <si>
    <t>Неделя: вторая</t>
  </si>
  <si>
    <t>Возрастная категория: 12  лет и старше</t>
  </si>
  <si>
    <t xml:space="preserve">7 день. Вторая неделя </t>
  </si>
  <si>
    <t xml:space="preserve">Салат из свежих помидоров и огурцов </t>
  </si>
  <si>
    <t>Плов</t>
  </si>
  <si>
    <t>ИТОГО  обед</t>
  </si>
  <si>
    <t>,</t>
  </si>
  <si>
    <t>День: восьмой</t>
  </si>
  <si>
    <t xml:space="preserve">8 день. Вторая неделя </t>
  </si>
  <si>
    <t>Омлет натуральный</t>
  </si>
  <si>
    <t>Суп гороховый</t>
  </si>
  <si>
    <t xml:space="preserve">Сок яблочный </t>
  </si>
  <si>
    <t>ИТОГО ОБЕД</t>
  </si>
  <si>
    <t>День:девятый</t>
  </si>
  <si>
    <t>Возрастная категория: старше 12 лет</t>
  </si>
  <si>
    <t xml:space="preserve">9 день. Вторая неделя </t>
  </si>
  <si>
    <t>Суп молочный рисовый</t>
  </si>
  <si>
    <t>Салат из моркови  с яблоками</t>
  </si>
  <si>
    <t>Гуляш из говядины</t>
  </si>
  <si>
    <t>100/75</t>
  </si>
  <si>
    <t xml:space="preserve">День: десятый </t>
  </si>
  <si>
    <t>Возрастная категорияя: 12  лет и старше</t>
  </si>
  <si>
    <t xml:space="preserve">10 день. Вторая неделя </t>
  </si>
  <si>
    <r>
      <t xml:space="preserve">Банан </t>
    </r>
    <r>
      <rPr>
        <rFont val="Courier New"/>
        <color rgb="FF0000" tint="0"/>
        <sz val="9"/>
      </rPr>
      <t xml:space="preserve"> </t>
    </r>
  </si>
  <si>
    <t>Рыба тушёная, в томате  с овощами</t>
  </si>
  <si>
    <t>100/50</t>
  </si>
  <si>
    <t>День: пятница</t>
  </si>
  <si>
    <t>Возрастная категория: я: 12 лет и старше</t>
  </si>
  <si>
    <t>11 день. Вторая неделя</t>
  </si>
  <si>
    <t>Пюре гороховое</t>
  </si>
  <si>
    <t>Компот из плодов свежих витаминизированный(яблоки)</t>
  </si>
  <si>
    <t>День: суббота</t>
  </si>
  <si>
    <t>12 день. Вторая  неделя</t>
  </si>
  <si>
    <t>Оладьи с яблоками</t>
  </si>
  <si>
    <t>ИТОГО   завтрак</t>
  </si>
  <si>
    <t>Курица отварная</t>
  </si>
  <si>
    <t>Итого за  12 дней</t>
  </si>
  <si>
    <t xml:space="preserve">   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</si>
</sst>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0.000" formatCode="0.000" numFmtId="1005"/>
  </numFmts>
  <fonts count="29">
    <font>
      <name val="Calibri"/>
      <sz val="11"/>
    </font>
    <font>
      <name val="Arial Cyr"/>
      <sz val="10"/>
    </font>
    <font>
      <name val="Times New Roman"/>
      <b val="true"/>
      <sz val="10"/>
    </font>
    <font>
      <name val="Times New Roman"/>
      <b val="true"/>
      <sz val="14"/>
    </font>
    <font>
      <name val="Times New Roman"/>
      <sz val="16"/>
    </font>
    <font>
      <name val="Times New Roman"/>
      <color rgb="000000" tint="0"/>
      <sz val="10"/>
    </font>
    <font>
      <name val="Times New Roman"/>
      <b val="true"/>
      <color rgb="000000" tint="0"/>
      <sz val="10"/>
    </font>
    <font>
      <name val="Arial Cyr"/>
      <b val="true"/>
      <sz val="10"/>
    </font>
    <font>
      <name val="Times New Roman"/>
      <sz val="10"/>
    </font>
    <font>
      <name val="Courier New"/>
      <sz val="9"/>
    </font>
    <font>
      <name val="Times New Roman"/>
      <sz val="9"/>
    </font>
    <font>
      <name val="Courier New"/>
      <b val="true"/>
      <sz val="9"/>
    </font>
    <font>
      <name val="Times New Roman"/>
      <color rgb="333333" tint="0"/>
      <sz val="10"/>
    </font>
    <font>
      <name val="Times New Roman"/>
      <sz val="11"/>
    </font>
    <font>
      <name val="Arial Cyr"/>
      <b val="true"/>
      <color rgb="000000" tint="0"/>
      <sz val="10"/>
    </font>
    <font>
      <name val="Arial Cyr"/>
      <b val="true"/>
      <color rgb="008000" tint="0"/>
      <sz val="10"/>
    </font>
    <font>
      <name val="Times New Roman"/>
      <sz val="12"/>
    </font>
    <font>
      <name val="Times New Roman"/>
      <b val="true"/>
      <sz val="11"/>
    </font>
    <font>
      <name val="Times New Roman"/>
      <b val="true"/>
      <sz val="9"/>
    </font>
    <font>
      <name val="Times New Roman"/>
      <b val="true"/>
      <color rgb="000000" tint="0"/>
      <sz val="12"/>
    </font>
    <font>
      <name val="Courier New"/>
      <color rgb="000000" tint="0"/>
      <sz val="9"/>
    </font>
    <font>
      <name val="Times New Roman"/>
      <color rgb="000000" tint="0"/>
      <sz val="9"/>
    </font>
    <font>
      <name val="Arial Cyr"/>
      <color rgb="000000" tint="0"/>
      <sz val="10"/>
    </font>
    <font>
      <name val="Times New Roman"/>
      <sz val="8"/>
    </font>
    <font>
      <name val="Courier New"/>
      <sz val="8"/>
    </font>
    <font>
      <name val="Times New Roman"/>
      <b val="true"/>
      <sz val="12"/>
    </font>
    <font>
      <name val="Courier New"/>
      <sz val="10"/>
    </font>
    <font>
      <name val="Courier New"/>
      <color rgb="000000" tint="0"/>
      <sz val="10"/>
    </font>
    <font>
      <name val="Arial Cyr"/>
      <sz val="8"/>
    </font>
  </fonts>
  <fills count="7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CCFFCC" tint="0"/>
      </patternFill>
    </fill>
    <fill>
      <patternFill patternType="solid">
        <fgColor rgb="FFFF00" tint="0"/>
      </patternFill>
    </fill>
    <fill>
      <patternFill patternType="solid">
        <fgColor rgb="00FF00" tint="0"/>
      </patternFill>
    </fill>
    <fill>
      <patternFill patternType="solid">
        <fgColor rgb="FF9900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medium">
        <color rgb="000000" tint="0"/>
      </left>
      <right style="none">
        <color rgb="000000" tint="0"/>
      </right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7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 vertical="top" wrapText="true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0" quotePrefix="false">
      <alignment horizontal="right" vertical="top"/>
    </xf>
    <xf applyAlignment="true" applyFont="true" applyNumberFormat="true" borderId="0" fillId="0" fontId="2" numFmtId="1000" quotePrefix="false">
      <alignment horizontal="right" vertical="center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center" wrapText="true"/>
    </xf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5" numFmtId="1000" quotePrefix="false">
      <alignment horizontal="left"/>
    </xf>
    <xf applyAlignment="true" applyFont="true" applyNumberFormat="true" borderId="0" fillId="0" fontId="6" numFmtId="1000" quotePrefix="false">
      <alignment horizontal="justify"/>
    </xf>
    <xf applyAlignment="true" applyFont="true" applyNumberFormat="true" borderId="0" fillId="0" fontId="6" numFmtId="1000" quotePrefix="false">
      <alignment horizontal="justify"/>
    </xf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5" fillId="0" fontId="8" numFmtId="1000" quotePrefix="false">
      <alignment vertical="top"/>
    </xf>
    <xf applyAlignment="true" applyBorder="true" applyFont="true" applyNumberFormat="true" borderId="6" fillId="0" fontId="9" numFmtId="1000" quotePrefix="false">
      <alignment vertical="top"/>
    </xf>
    <xf applyAlignment="true" applyBorder="true" applyFont="true" applyNumberFormat="true" borderId="7" fillId="0" fontId="9" numFmtId="1000" quotePrefix="false">
      <alignment vertical="top"/>
    </xf>
    <xf applyAlignment="true" applyBorder="true" applyFont="true" applyNumberFormat="true" borderId="8" fillId="0" fontId="9" numFmtId="1000" quotePrefix="false">
      <alignment vertical="top"/>
    </xf>
    <xf applyAlignment="true" applyBorder="true" applyFont="true" applyNumberFormat="true" borderId="6" fillId="0" fontId="10" numFmtId="1000" quotePrefix="false">
      <alignment horizontal="center" vertical="top" wrapText="true"/>
    </xf>
    <xf applyAlignment="true" applyBorder="true" applyFont="true" applyNumberFormat="true" borderId="6" fillId="0" fontId="9" numFmtId="1000" quotePrefix="false">
      <alignment horizontal="center" vertical="top"/>
    </xf>
    <xf applyAlignment="true" applyBorder="true" applyFont="true" applyNumberFormat="true" borderId="7" fillId="0" fontId="9" numFmtId="1000" quotePrefix="false">
      <alignment horizontal="center" vertical="top"/>
    </xf>
    <xf applyAlignment="true" applyBorder="true" applyFont="true" applyNumberFormat="true" borderId="8" fillId="0" fontId="9" numFmtId="1000" quotePrefix="false">
      <alignment horizontal="center" vertical="top"/>
    </xf>
    <xf applyAlignment="true" applyBorder="true" applyFont="true" applyNumberFormat="true" borderId="9" fillId="0" fontId="9" numFmtId="1000" quotePrefix="false">
      <alignment vertical="top"/>
    </xf>
    <xf applyAlignment="true" applyBorder="true" applyFont="true" applyNumberFormat="true" borderId="10" fillId="0" fontId="9" numFmtId="1000" quotePrefix="false">
      <alignment vertical="top"/>
    </xf>
    <xf applyAlignment="true" applyBorder="true" applyFont="true" applyNumberFormat="true" borderId="11" fillId="0" fontId="1" numFmtId="1000" quotePrefix="false">
      <alignment horizontal="center" wrapText="true"/>
    </xf>
    <xf applyFont="true" applyNumberFormat="true" borderId="0" fillId="0" fontId="1" numFmtId="1000" quotePrefix="false"/>
    <xf applyBorder="true" applyFont="true" applyNumberFormat="true" borderId="6" fillId="0" fontId="1" numFmtId="1000" quotePrefix="false"/>
    <xf applyAlignment="true" applyBorder="true" applyFont="true" applyNumberFormat="true" borderId="6" fillId="0" fontId="8" numFmtId="1000" quotePrefix="false">
      <alignment vertical="top"/>
    </xf>
    <xf applyAlignment="true" applyBorder="true" applyFont="true" applyNumberFormat="true" borderId="12" fillId="0" fontId="9" numFmtId="1000" quotePrefix="false">
      <alignment vertical="top"/>
    </xf>
    <xf applyAlignment="true" applyBorder="true" applyFont="true" applyNumberFormat="true" borderId="12" fillId="0" fontId="10" numFmtId="1000" quotePrefix="false">
      <alignment horizontal="center" vertical="top" wrapText="true"/>
    </xf>
    <xf applyAlignment="true" applyBorder="true" applyFont="true" applyNumberFormat="true" borderId="13" fillId="0" fontId="1" numFmtId="1000" quotePrefix="false">
      <alignment horizontal="center" wrapText="true"/>
    </xf>
    <xf applyBorder="true" applyFont="true" applyNumberFormat="true" borderId="14" fillId="0" fontId="1" numFmtId="1000" quotePrefix="false"/>
    <xf applyAlignment="true" applyBorder="true" applyFont="true" applyNumberFormat="true" borderId="15" fillId="0" fontId="8" numFmtId="1000" quotePrefix="false">
      <alignment vertical="top"/>
    </xf>
    <xf applyAlignment="true" applyBorder="true" applyFont="true" applyNumberFormat="true" borderId="6" fillId="0" fontId="2" numFmtId="1000" quotePrefix="false">
      <alignment vertical="top"/>
    </xf>
    <xf applyAlignment="true" applyBorder="true" applyFont="true" applyNumberFormat="true" borderId="16" fillId="0" fontId="1" numFmtId="1000" quotePrefix="false">
      <alignment horizontal="center" wrapText="true"/>
    </xf>
    <xf applyAlignment="true" applyBorder="true" applyFont="true" applyNumberFormat="true" borderId="6" fillId="0" fontId="11" numFmtId="1000" quotePrefix="false">
      <alignment vertical="top"/>
    </xf>
    <xf applyBorder="true" applyFont="true" applyNumberFormat="true" borderId="6" fillId="0" fontId="12" numFmtId="1000" quotePrefix="false"/>
    <xf applyAlignment="true" applyBorder="true" applyFill="true" applyFont="true" applyNumberFormat="true" borderId="6" fillId="2" fontId="5" numFmtId="1000" quotePrefix="false">
      <alignment vertical="top"/>
    </xf>
    <xf applyBorder="true" applyFont="true" applyNumberFormat="true" borderId="9" fillId="0" fontId="12" numFmtId="1000" quotePrefix="false"/>
    <xf applyBorder="true" applyFont="true" applyNumberFormat="true" borderId="11" fillId="0" fontId="13" numFmtId="1000" quotePrefix="false"/>
    <xf applyAlignment="true" applyBorder="true" applyFont="true" applyNumberFormat="true" borderId="6" fillId="0" fontId="8" numFmtId="1000" quotePrefix="false">
      <alignment vertical="center" wrapText="true"/>
    </xf>
    <xf applyAlignment="true" applyBorder="true" applyFont="true" applyNumberFormat="true" borderId="6" fillId="0" fontId="12" numFmtId="1000" quotePrefix="false">
      <alignment vertical="center" wrapText="true"/>
    </xf>
    <xf applyAlignment="true" applyBorder="true" applyFill="true" applyFont="true" applyNumberFormat="true" borderId="6" fillId="2" fontId="5" numFmtId="1000" quotePrefix="false">
      <alignment vertical="center" wrapText="true"/>
    </xf>
    <xf applyAlignment="true" applyBorder="true" applyFont="true" applyNumberFormat="true" borderId="9" fillId="0" fontId="12" numFmtId="1000" quotePrefix="false">
      <alignment vertical="center" wrapText="true"/>
    </xf>
    <xf applyAlignment="true" applyFont="true" applyNumberFormat="true" borderId="0" fillId="0" fontId="8" numFmtId="1000" quotePrefix="false">
      <alignment vertical="top"/>
    </xf>
    <xf applyAlignment="true" applyBorder="true" applyFont="true" applyNumberFormat="true" borderId="6" fillId="0" fontId="10" numFmtId="1001" quotePrefix="false">
      <alignment horizontal="right" vertical="top"/>
    </xf>
    <xf applyAlignment="true" applyBorder="true" applyFont="true" applyNumberFormat="true" borderId="6" fillId="0" fontId="10" numFmtId="1000" quotePrefix="false">
      <alignment vertical="top"/>
    </xf>
    <xf applyAlignment="true" applyBorder="true" applyFont="true" applyNumberFormat="true" borderId="9" fillId="0" fontId="10" numFmtId="1000" quotePrefix="false">
      <alignment vertical="top"/>
    </xf>
    <xf applyAlignment="true" applyBorder="true" applyFill="true" applyFont="true" applyNumberFormat="true" borderId="6" fillId="2" fontId="8" numFmtId="1000" quotePrefix="false">
      <alignment vertical="top"/>
    </xf>
    <xf applyBorder="true" applyFill="true" applyFont="true" applyNumberFormat="true" borderId="6" fillId="2" fontId="5" numFmtId="1000" quotePrefix="false"/>
    <xf applyAlignment="true" applyBorder="true" applyFont="true" applyNumberFormat="true" borderId="9" fillId="0" fontId="8" numFmtId="1000" quotePrefix="false">
      <alignment vertical="top"/>
    </xf>
    <xf applyAlignment="true" applyBorder="true" applyFont="true" applyNumberFormat="true" borderId="6" fillId="0" fontId="5" numFmtId="1000" quotePrefix="false">
      <alignment vertical="top"/>
    </xf>
    <xf applyFont="true" applyNumberFormat="true" borderId="0" fillId="0" fontId="7" numFmtId="1000" quotePrefix="false"/>
    <xf applyBorder="true" applyFont="true" applyNumberFormat="true" borderId="6" fillId="0" fontId="2" numFmtId="1000" quotePrefix="false"/>
    <xf applyBorder="true" applyFill="true" applyFont="true" applyNumberFormat="true" borderId="6" fillId="3" fontId="2" numFmtId="1000" quotePrefix="false"/>
    <xf applyBorder="true" applyFill="true" applyFont="true" applyNumberFormat="true" borderId="6" fillId="3" fontId="2" numFmtId="1002" quotePrefix="false"/>
    <xf applyBorder="true" applyFill="true" applyFont="true" applyNumberFormat="true" borderId="9" fillId="3" fontId="2" numFmtId="1002" quotePrefix="false"/>
    <xf applyBorder="true" applyFill="true" applyFont="true" applyNumberFormat="true" borderId="11" fillId="3" fontId="7" numFmtId="1003" quotePrefix="false"/>
    <xf applyBorder="true" applyFont="true" applyNumberFormat="true" borderId="6" fillId="0" fontId="7" numFmtId="1000" quotePrefix="false"/>
    <xf applyAlignment="true" applyBorder="true" applyFill="true" applyFont="true" applyNumberFormat="true" borderId="6" fillId="4" fontId="5" numFmtId="1000" quotePrefix="false">
      <alignment vertical="top"/>
    </xf>
    <xf applyAlignment="true" applyBorder="true" applyFill="true" applyFont="true" applyNumberFormat="true" borderId="6" fillId="2" fontId="8" numFmtId="1000" quotePrefix="false">
      <alignment horizontal="left" vertical="top" wrapText="true"/>
    </xf>
    <xf applyAlignment="true" applyBorder="true" applyFill="true" applyFont="true" applyNumberFormat="true" borderId="6" fillId="2" fontId="10" numFmtId="1000" quotePrefix="false">
      <alignment vertical="top"/>
    </xf>
    <xf applyAlignment="true" applyBorder="true" applyFill="true" applyFont="true" applyNumberFormat="true" borderId="9" fillId="2" fontId="10" numFmtId="1000" quotePrefix="false">
      <alignment vertical="top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6" fillId="2" fontId="9" numFmtId="1000" quotePrefix="false">
      <alignment vertical="top"/>
    </xf>
    <xf applyAlignment="true" applyBorder="true" applyFont="true" applyNumberFormat="true" borderId="6" fillId="0" fontId="10" numFmtId="1000" quotePrefix="false">
      <alignment horizontal="right" vertical="top"/>
    </xf>
    <xf applyAlignment="true" applyBorder="true" applyFont="true" applyNumberFormat="true" borderId="6" fillId="0" fontId="12" numFmtId="1000" quotePrefix="false">
      <alignment horizontal="right"/>
    </xf>
    <xf applyAlignment="true" applyBorder="true" applyFont="true" applyNumberFormat="true" borderId="9" fillId="0" fontId="10" numFmtId="1000" quotePrefix="false">
      <alignment horizontal="right" vertical="top"/>
    </xf>
    <xf applyAlignment="true" applyBorder="true" applyFont="true" applyNumberFormat="true" borderId="6" fillId="0" fontId="10" numFmtId="1003" quotePrefix="false">
      <alignment vertical="top"/>
    </xf>
    <xf applyAlignment="true" applyBorder="true" applyFont="true" applyNumberFormat="true" borderId="11" fillId="0" fontId="13" numFmtId="1000" quotePrefix="false">
      <alignment vertical="top"/>
    </xf>
    <xf applyAlignment="true" applyBorder="true" applyFont="true" applyNumberFormat="true" borderId="17" fillId="0" fontId="10" numFmtId="1000" quotePrefix="false">
      <alignment vertical="top"/>
    </xf>
    <xf applyAlignment="true" applyBorder="true" applyFill="true" applyFont="true" applyNumberFormat="true" borderId="6" fillId="3" fontId="2" numFmtId="1000" quotePrefix="false">
      <alignment vertical="top"/>
    </xf>
    <xf applyBorder="true" applyFill="true" applyFont="true" applyNumberFormat="true" borderId="9" fillId="5" fontId="14" numFmtId="1004" quotePrefix="false"/>
    <xf applyBorder="true" applyFont="true" applyNumberFormat="true" borderId="6" fillId="0" fontId="15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6" fillId="4" fontId="2" numFmtId="1000" quotePrefix="false">
      <alignment vertical="top"/>
    </xf>
    <xf applyFont="true" applyNumberFormat="true" borderId="0" fillId="0" fontId="7" numFmtId="1002" quotePrefix="false"/>
    <xf applyAlignment="true" applyBorder="true" applyFill="true" applyFont="true" applyNumberFormat="true" borderId="6" fillId="4" fontId="2" numFmtId="1002" quotePrefix="false">
      <alignment vertical="top"/>
    </xf>
    <xf applyBorder="true" applyFill="true" applyFont="true" applyNumberFormat="true" borderId="9" fillId="4" fontId="7" numFmtId="1004" quotePrefix="false"/>
    <xf applyFont="true" applyNumberFormat="true" borderId="0" fillId="0" fontId="16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8" numFmtId="1000" quotePrefix="false"/>
    <xf applyAlignment="true" applyBorder="true" applyFont="true" applyNumberFormat="true" borderId="18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9" fillId="0" fontId="16" numFmtId="1000" quotePrefix="false">
      <alignment horizontal="center" wrapText="true"/>
    </xf>
    <xf applyAlignment="true" applyBorder="true" applyFont="true" applyNumberFormat="true" borderId="20" fillId="0" fontId="16" numFmtId="1000" quotePrefix="false">
      <alignment horizontal="center" wrapText="true"/>
    </xf>
    <xf applyAlignment="true" applyBorder="true" applyFont="true" applyNumberFormat="true" borderId="21" fillId="0" fontId="16" numFmtId="1000" quotePrefix="false">
      <alignment horizontal="center" wrapText="true"/>
    </xf>
    <xf applyBorder="true" applyFont="true" applyNumberFormat="true" borderId="19" fillId="0" fontId="13" numFmtId="1000" quotePrefix="false"/>
    <xf applyAlignment="true" applyBorder="true" applyFill="true" applyFont="true" applyNumberFormat="true" borderId="6" fillId="2" fontId="10" numFmtId="1000" quotePrefix="false">
      <alignment horizontal="right" vertical="top"/>
    </xf>
    <xf applyAlignment="true" applyBorder="true" applyFont="true" applyNumberFormat="true" borderId="6" fillId="0" fontId="10" numFmtId="1002" quotePrefix="false">
      <alignment horizontal="right" vertical="top"/>
    </xf>
    <xf applyBorder="true" applyFont="true" applyNumberFormat="true" borderId="11" fillId="0" fontId="1" numFmtId="1000" quotePrefix="false"/>
    <xf applyBorder="true" applyFont="true" applyNumberFormat="true" borderId="19" fillId="0" fontId="1" numFmtId="1000" quotePrefix="false"/>
    <xf applyBorder="true" applyFont="true" applyNumberFormat="true" borderId="6" fillId="0" fontId="13" numFmtId="1000" quotePrefix="false">
      <protection/>
    </xf>
    <xf applyBorder="true" applyFill="true" applyFont="true" applyNumberFormat="true" borderId="6" fillId="2" fontId="13" numFmtId="1000" quotePrefix="false">
      <protection/>
    </xf>
    <xf applyBorder="true" applyFont="true" applyNumberFormat="true" borderId="6" fillId="0" fontId="13" numFmtId="1004" quotePrefix="false">
      <protection/>
    </xf>
    <xf applyBorder="true" applyFont="true" applyNumberFormat="true" borderId="9" fillId="0" fontId="13" numFmtId="1004" quotePrefix="false">
      <protection/>
    </xf>
    <xf applyBorder="true" applyFont="true" applyNumberFormat="true" borderId="19" fillId="0" fontId="13" numFmtId="1000" quotePrefix="false">
      <protection/>
    </xf>
    <xf applyAlignment="true" applyBorder="true" applyFill="true" applyFont="true" applyNumberFormat="true" borderId="6" fillId="4" fontId="2" numFmtId="1000" quotePrefix="false">
      <alignment vertical="center" wrapText="true"/>
    </xf>
    <xf applyBorder="true" applyFill="true" applyFont="true" applyNumberFormat="true" borderId="6" fillId="4" fontId="2" numFmtId="1002" quotePrefix="false"/>
    <xf applyFill="true" applyFont="true" applyNumberFormat="true" borderId="0" fillId="3" fontId="2" numFmtId="1004" quotePrefix="false"/>
    <xf applyFill="true" applyFont="true" applyNumberFormat="true" borderId="0" fillId="3" fontId="17" numFmtId="1003" quotePrefix="false"/>
    <xf applyAlignment="true" applyFill="true" applyFont="true" applyNumberFormat="true" borderId="0" fillId="2" fontId="10" numFmtId="1000" quotePrefix="false">
      <alignment vertical="top"/>
    </xf>
    <xf applyAlignment="true" applyFont="true" applyNumberFormat="true" borderId="0" fillId="0" fontId="10" numFmtId="1000" quotePrefix="false">
      <alignment vertical="top"/>
    </xf>
    <xf applyFont="true" applyNumberFormat="true" borderId="0" fillId="0" fontId="13" numFmtId="1000" quotePrefix="false"/>
    <xf applyAlignment="true" applyBorder="true" applyFill="true" applyFont="true" applyNumberFormat="true" borderId="17" fillId="2" fontId="10" numFmtId="1000" quotePrefix="false">
      <alignment vertical="top"/>
    </xf>
    <xf applyAlignment="true" applyBorder="true" applyFill="true" applyFont="true" applyNumberFormat="true" borderId="22" fillId="2" fontId="10" numFmtId="1000" quotePrefix="false">
      <alignment vertical="top"/>
    </xf>
    <xf applyBorder="true" applyFill="true" applyFont="true" applyNumberFormat="true" borderId="5" fillId="2" fontId="1" numFmtId="1000" quotePrefix="false"/>
    <xf applyAlignment="true" applyBorder="true" applyFill="true" applyFont="true" applyNumberFormat="true" borderId="17" fillId="2" fontId="9" numFmtId="1000" quotePrefix="false">
      <alignment vertical="top"/>
    </xf>
    <xf applyAlignment="true" applyBorder="true" applyFill="true" applyFont="true" applyNumberFormat="true" borderId="6" fillId="2" fontId="10" numFmtId="1000" quotePrefix="false">
      <alignment vertical="top" wrapText="true"/>
    </xf>
    <xf applyBorder="true" applyFont="true" applyNumberFormat="true" borderId="6" fillId="0" fontId="13" numFmtId="1000" quotePrefix="false"/>
    <xf applyAlignment="true" applyBorder="true" applyFont="true" applyNumberFormat="true" borderId="6" fillId="0" fontId="13" numFmtId="1000" quotePrefix="false">
      <alignment vertical="top"/>
    </xf>
    <xf applyAlignment="true" applyBorder="true" applyFill="true" applyFont="true" applyNumberFormat="true" borderId="6" fillId="4" fontId="18" numFmtId="1000" quotePrefix="false">
      <alignment vertical="center" wrapText="true"/>
    </xf>
    <xf applyAlignment="true" applyBorder="true" applyFill="true" applyFont="true" applyNumberFormat="true" borderId="6" fillId="3" fontId="18" numFmtId="1002" quotePrefix="false">
      <alignment vertical="top"/>
    </xf>
    <xf applyAlignment="true" applyBorder="true" applyFill="true" applyFont="true" applyNumberFormat="true" borderId="6" fillId="3" fontId="18" numFmtId="1004" quotePrefix="false">
      <alignment vertical="top"/>
    </xf>
    <xf applyAlignment="true" applyBorder="true" applyFill="true" applyFont="true" applyNumberFormat="true" borderId="6" fillId="3" fontId="17" numFmtId="1003" quotePrefix="false">
      <alignment vertical="top"/>
    </xf>
    <xf applyBorder="true" applyFont="true" applyNumberFormat="true" borderId="6" fillId="0" fontId="17" numFmtId="1000" quotePrefix="false"/>
    <xf applyAlignment="true" applyBorder="true" applyFill="true" applyFont="true" applyNumberFormat="true" borderId="6" fillId="4" fontId="18" numFmtId="1000" quotePrefix="false">
      <alignment vertical="top"/>
    </xf>
    <xf applyAlignment="true" applyBorder="true" applyFill="true" applyFont="true" applyNumberFormat="true" borderId="6" fillId="4" fontId="18" numFmtId="1002" quotePrefix="false">
      <alignment vertical="top"/>
    </xf>
    <xf applyAlignment="true" applyBorder="true" applyFill="true" applyFont="true" applyNumberFormat="true" borderId="6" fillId="4" fontId="18" numFmtId="1004" quotePrefix="false">
      <alignment vertical="top"/>
    </xf>
    <xf applyBorder="true" applyFill="true" applyFont="true" applyNumberFormat="true" borderId="6" fillId="4" fontId="7" numFmtId="1004" quotePrefix="false"/>
    <xf applyFill="true" applyFont="true" applyNumberFormat="true" borderId="0" fillId="2" fontId="1" numFmtId="1000" quotePrefix="false"/>
    <xf applyAlignment="true" applyBorder="true" applyFont="true" applyNumberFormat="true" borderId="1" fillId="0" fontId="1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9" fillId="0" fontId="13" numFmtId="1000" quotePrefix="false">
      <alignment horizontal="center" wrapText="true"/>
    </xf>
    <xf applyAlignment="true" applyBorder="true" applyFont="true" applyNumberFormat="true" borderId="20" fillId="0" fontId="13" numFmtId="1000" quotePrefix="false">
      <alignment horizontal="center" wrapText="true"/>
    </xf>
    <xf applyAlignment="true" applyBorder="true" applyFont="true" applyNumberFormat="true" borderId="21" fillId="0" fontId="13" numFmtId="1000" quotePrefix="false">
      <alignment horizontal="center" wrapText="true"/>
    </xf>
    <xf applyAlignment="true" applyBorder="true" applyFont="true" applyNumberFormat="true" borderId="6" fillId="0" fontId="9" numFmtId="1000" quotePrefix="false">
      <alignment horizontal="left" vertical="top" wrapText="true"/>
    </xf>
    <xf applyAlignment="true" applyBorder="true" applyFont="true" applyNumberFormat="true" borderId="6" fillId="0" fontId="12" numFmtId="1000" quotePrefix="false">
      <alignment horizontal="right" vertical="top"/>
    </xf>
    <xf applyAlignment="true" applyBorder="true" applyFont="true" applyNumberFormat="true" borderId="9" fillId="0" fontId="12" numFmtId="1000" quotePrefix="false">
      <alignment horizontal="right" vertical="top"/>
    </xf>
    <xf applyFont="true" applyNumberFormat="true" borderId="0" fillId="0" fontId="16" numFmtId="1000" quotePrefix="false"/>
    <xf applyFont="true" applyNumberFormat="true" borderId="0" fillId="0" fontId="8" numFmtId="1000" quotePrefix="false"/>
    <xf applyBorder="true" applyFont="true" applyNumberFormat="true" borderId="19" fillId="0" fontId="16" numFmtId="1000" quotePrefix="false"/>
    <xf applyAlignment="true" applyBorder="true" applyFont="true" applyNumberFormat="true" borderId="6" fillId="0" fontId="16" numFmtId="1000" quotePrefix="false">
      <alignment vertical="top"/>
    </xf>
    <xf applyAlignment="true" applyBorder="true" applyFont="true" applyNumberFormat="true" borderId="6" fillId="0" fontId="8" numFmtId="1000" quotePrefix="false">
      <alignment horizontal="right" vertical="top"/>
    </xf>
    <xf applyBorder="true" applyFill="true" applyFont="true" applyNumberFormat="true" borderId="6" fillId="3" fontId="2" numFmtId="1004" quotePrefix="false"/>
    <xf applyFill="true" applyFont="true" applyNumberFormat="true" borderId="0" fillId="3" fontId="2" numFmtId="1003" quotePrefix="false"/>
    <xf applyFill="true" applyFont="true" applyNumberFormat="true" borderId="0" fillId="3" fontId="17" numFmtId="1004" quotePrefix="false"/>
    <xf applyBorder="true" applyFill="true" applyFont="true" applyNumberFormat="true" borderId="19" fillId="2" fontId="13" numFmtId="1000" quotePrefix="false"/>
    <xf applyBorder="true" applyFill="true" applyFont="true" applyNumberFormat="true" borderId="19" fillId="2" fontId="1" numFmtId="1000" quotePrefix="false"/>
    <xf applyAlignment="true" applyBorder="true" applyFont="true" applyNumberFormat="true" borderId="6" fillId="0" fontId="20" numFmtId="1000" quotePrefix="false">
      <alignment vertical="top"/>
    </xf>
    <xf applyAlignment="true" applyBorder="true" applyFont="true" applyNumberFormat="true" borderId="19" fillId="0" fontId="9" numFmtId="1000" quotePrefix="false">
      <alignment vertical="top"/>
    </xf>
    <xf applyAlignment="true" applyBorder="true" applyFill="true" applyFont="true" applyNumberFormat="true" borderId="6" fillId="3" fontId="2" numFmtId="1004" quotePrefix="false">
      <alignment vertical="top"/>
    </xf>
    <xf applyAlignment="true" applyFill="true" applyFont="true" applyNumberFormat="true" borderId="0" fillId="3" fontId="17" numFmtId="1003" quotePrefix="false">
      <alignment vertical="top"/>
    </xf>
    <xf applyAlignment="true" applyBorder="true" applyFont="true" applyNumberFormat="true" borderId="19" fillId="0" fontId="1" numFmtId="1000" quotePrefix="false">
      <alignment horizontal="center" wrapText="true"/>
    </xf>
    <xf applyAlignment="true" applyBorder="true" applyFont="true" applyNumberFormat="true" borderId="6" fillId="0" fontId="9" numFmtId="1000" quotePrefix="false">
      <alignment horizontal="right" vertical="top"/>
    </xf>
    <xf applyBorder="true" applyFont="true" applyNumberFormat="true" borderId="19" fillId="0" fontId="16" numFmtId="1000" quotePrefix="false">
      <protection/>
    </xf>
    <xf applyBorder="true" applyFont="true" applyNumberFormat="true" borderId="19" fillId="0" fontId="0" numFmtId="1000" quotePrefix="false">
      <protection/>
    </xf>
    <xf applyBorder="true" applyFill="true" applyFont="true" applyNumberFormat="true" borderId="19" fillId="3" fontId="7" numFmtId="1003" quotePrefix="false"/>
    <xf applyAlignment="true" applyBorder="true" applyFont="true" applyNumberFormat="true" borderId="6" fillId="0" fontId="8" numFmtId="1000" quotePrefix="false">
      <alignment horizontal="left" vertical="top" wrapText="true"/>
    </xf>
    <xf applyAlignment="true" applyBorder="true" applyFont="true" applyNumberFormat="true" borderId="6" fillId="0" fontId="10" numFmtId="1002" quotePrefix="false">
      <alignment vertical="top"/>
    </xf>
    <xf applyAlignment="true" applyBorder="true" applyFont="true" applyNumberFormat="true" borderId="6" fillId="0" fontId="10" numFmtId="1004" quotePrefix="false">
      <alignment vertical="top"/>
    </xf>
    <xf applyAlignment="true" applyBorder="true" applyFill="true" applyFont="true" applyNumberFormat="true" borderId="6" fillId="3" fontId="18" numFmtId="1000" quotePrefix="false">
      <alignment vertical="top"/>
    </xf>
    <xf applyAlignment="true" applyBorder="true" applyFill="true" applyFont="true" applyNumberFormat="true" borderId="9" fillId="3" fontId="18" numFmtId="1000" quotePrefix="false">
      <alignment vertical="top"/>
    </xf>
    <xf applyAlignment="true" applyBorder="true" applyFill="true" applyFont="true" applyNumberFormat="true" borderId="19" fillId="3" fontId="11" numFmtId="1003" quotePrefix="false">
      <alignment vertical="top"/>
    </xf>
    <xf applyAlignment="true" applyBorder="true" applyFill="true" applyFont="true" applyNumberFormat="true" borderId="9" fillId="4" fontId="18" numFmtId="1002" quotePrefix="false">
      <alignment vertical="top"/>
    </xf>
    <xf applyBorder="true" applyFill="true" applyFont="true" applyNumberFormat="true" borderId="19" fillId="4" fontId="7" numFmtId="1003" quotePrefix="false"/>
    <xf applyAlignment="true" applyFont="true" applyNumberFormat="true" borderId="0" fillId="0" fontId="5" numFmtId="1000" quotePrefix="false">
      <alignment horizontal="justify" vertical="top"/>
    </xf>
    <xf applyAlignment="true" applyFont="true" applyNumberFormat="true" borderId="0" fillId="0" fontId="5" numFmtId="1000" quotePrefix="false">
      <alignment horizontal="left" vertical="top"/>
    </xf>
    <xf applyAlignment="true" applyFont="true" applyNumberFormat="true" borderId="0" fillId="0" fontId="6" numFmtId="1000" quotePrefix="false">
      <alignment horizontal="justify" vertical="top"/>
    </xf>
    <xf applyAlignment="true" applyFont="true" applyNumberFormat="true" borderId="0" fillId="0" fontId="6" numFmtId="1000" quotePrefix="false">
      <alignment horizontal="justify" vertical="top"/>
    </xf>
    <xf applyAlignment="true" applyBorder="true" applyFont="true" applyNumberFormat="true" borderId="6" fillId="0" fontId="17" numFmtId="1000" quotePrefix="false">
      <alignment vertical="top"/>
    </xf>
    <xf applyAlignment="true" applyBorder="true" applyFill="true" applyFont="true" applyNumberFormat="true" borderId="6" fillId="2" fontId="21" numFmtId="1000" quotePrefix="false">
      <alignment vertical="top"/>
    </xf>
    <xf applyAlignment="true" applyBorder="true" applyFill="true" applyFont="true" applyNumberFormat="true" borderId="9" fillId="2" fontId="21" numFmtId="1000" quotePrefix="false">
      <alignment vertical="top"/>
    </xf>
    <xf applyBorder="true" applyFill="true" applyFont="true" applyNumberFormat="true" borderId="11" fillId="2" fontId="22" numFmtId="1000" quotePrefix="false"/>
    <xf applyAlignment="true" applyBorder="true" applyFill="true" applyFont="true" applyNumberFormat="true" borderId="6" fillId="2" fontId="20" numFmtId="1000" quotePrefix="false">
      <alignment vertical="top"/>
    </xf>
    <xf applyAlignment="true" applyBorder="true" applyFill="true" applyFont="true" applyNumberFormat="true" borderId="6" fillId="2" fontId="5" numFmtId="1000" quotePrefix="false">
      <alignment horizontal="left" vertical="top" wrapText="true"/>
    </xf>
    <xf applyAlignment="true" applyBorder="true" applyFill="true" applyFont="true" applyNumberFormat="true" borderId="6" fillId="2" fontId="21" numFmtId="1000" quotePrefix="false">
      <alignment horizontal="right" vertical="top"/>
    </xf>
    <xf applyAlignment="true" applyBorder="true" applyFont="true" applyNumberFormat="true" borderId="11" fillId="0" fontId="9" numFmtId="1000" quotePrefix="false">
      <alignment vertical="top"/>
    </xf>
    <xf applyAlignment="true" applyBorder="true" applyFill="true" applyFont="true" applyNumberFormat="true" borderId="11" fillId="3" fontId="11" numFmtId="1003" quotePrefix="false">
      <alignment vertical="top"/>
    </xf>
    <xf applyBorder="true" applyFill="true" applyFont="true" applyNumberFormat="true" borderId="11" fillId="4" fontId="7" numFmtId="1003" quotePrefix="false"/>
    <xf applyBorder="true" applyFont="true" applyNumberFormat="true" borderId="6" fillId="0" fontId="23" numFmtId="1000" quotePrefix="false">
      <protection/>
    </xf>
    <xf applyBorder="true" applyFill="true" applyFont="true" applyNumberFormat="true" borderId="6" fillId="2" fontId="23" numFmtId="1000" quotePrefix="false">
      <protection/>
    </xf>
    <xf applyBorder="true" applyFont="true" applyNumberFormat="true" borderId="6" fillId="0" fontId="23" numFmtId="1004" quotePrefix="false">
      <protection/>
    </xf>
    <xf applyBorder="true" applyFont="true" applyNumberFormat="true" borderId="9" fillId="0" fontId="23" numFmtId="1004" quotePrefix="false">
      <protection/>
    </xf>
    <xf applyBorder="true" applyFont="true" applyNumberFormat="true" borderId="19" fillId="0" fontId="23" numFmtId="1000" quotePrefix="false">
      <protection/>
    </xf>
    <xf applyAlignment="true" applyBorder="true" applyFont="true" applyNumberFormat="true" borderId="6" fillId="0" fontId="24" numFmtId="1000" quotePrefix="false">
      <alignment vertical="top"/>
    </xf>
    <xf applyBorder="true" applyFont="true" applyNumberFormat="true" borderId="6" fillId="0" fontId="16" numFmtId="1000" quotePrefix="false"/>
    <xf applyBorder="true" applyFill="true" applyFont="true" applyNumberFormat="true" borderId="6" fillId="4" fontId="7" numFmtId="1000" quotePrefix="false"/>
    <xf applyAlignment="true" applyBorder="true" applyFont="true" applyNumberFormat="true" borderId="5" fillId="0" fontId="16" numFmtId="1000" quotePrefix="false">
      <alignment horizontal="center" wrapText="true"/>
    </xf>
    <xf applyAlignment="true" applyBorder="true" applyFont="true" applyNumberFormat="true" borderId="23" fillId="0" fontId="16" numFmtId="1000" quotePrefix="false">
      <alignment horizontal="center" wrapText="true"/>
    </xf>
    <xf applyAlignment="true" applyBorder="true" applyFont="true" applyNumberFormat="true" borderId="24" fillId="0" fontId="16" numFmtId="1000" quotePrefix="false">
      <alignment horizontal="center" wrapText="true"/>
    </xf>
    <xf applyBorder="true" applyFill="true" applyFont="true" applyNumberFormat="true" borderId="19" fillId="3" fontId="25" numFmtId="1003" quotePrefix="false"/>
    <xf applyAlignment="true" applyBorder="true" applyFont="true" applyNumberFormat="true" borderId="9" fillId="0" fontId="10" numFmtId="1003" quotePrefix="false">
      <alignment vertical="top"/>
    </xf>
    <xf applyAlignment="true" applyBorder="true" applyFont="true" applyNumberFormat="true" borderId="9" fillId="0" fontId="10" numFmtId="1004" quotePrefix="false">
      <alignment vertical="top"/>
    </xf>
    <xf applyAlignment="true" applyBorder="true" applyFont="true" applyNumberFormat="true" borderId="19" fillId="0" fontId="16" numFmtId="1000" quotePrefix="false">
      <alignment vertical="top"/>
    </xf>
    <xf applyAlignment="true" applyBorder="true" applyFill="true" applyFont="true" applyNumberFormat="true" borderId="9" fillId="3" fontId="18" numFmtId="1004" quotePrefix="false">
      <alignment vertical="top"/>
    </xf>
    <xf applyAlignment="true" applyBorder="true" applyFill="true" applyFont="true" applyNumberFormat="true" borderId="19" fillId="3" fontId="25" numFmtId="1003" quotePrefix="false">
      <alignment vertical="top"/>
    </xf>
    <xf applyBorder="true" applyFill="true" applyFont="true" applyNumberFormat="true" borderId="19" fillId="3" fontId="17" numFmtId="1003" quotePrefix="false"/>
    <xf applyAlignment="true" applyBorder="true" applyFont="true" applyNumberFormat="true" borderId="6" fillId="0" fontId="10" numFmtId="1000" quotePrefix="false">
      <alignment vertical="top" wrapText="true"/>
    </xf>
    <xf applyAlignment="true" applyBorder="true" applyFont="true" applyNumberFormat="true" borderId="19" fillId="0" fontId="13" numFmtId="1000" quotePrefix="false">
      <alignment vertical="top"/>
    </xf>
    <xf applyAlignment="true" applyBorder="true" applyFill="true" applyFont="true" applyNumberFormat="true" borderId="19" fillId="3" fontId="17" numFmtId="1003" quotePrefix="false">
      <alignment vertical="top"/>
    </xf>
    <xf applyBorder="true" applyFont="true" applyNumberFormat="true" borderId="6" fillId="0" fontId="10" numFmtId="1000" quotePrefix="false"/>
    <xf applyBorder="true" applyFill="true" applyFont="true" applyNumberFormat="true" borderId="19" fillId="4" fontId="17" numFmtId="1003" quotePrefix="false"/>
    <xf applyBorder="true" applyFill="true" applyFont="true" applyNumberFormat="true" borderId="6" fillId="4" fontId="1" numFmtId="1004" quotePrefix="false"/>
    <xf applyBorder="true" applyFill="true" applyFont="true" applyNumberFormat="true" borderId="6" fillId="4" fontId="1" numFmtId="1002" quotePrefix="false"/>
    <xf applyBorder="true" applyFill="true" applyFont="true" applyNumberFormat="true" borderId="6" fillId="4" fontId="1" numFmtId="1000" quotePrefix="false"/>
    <xf applyAlignment="true" applyBorder="true" applyFont="true" applyNumberFormat="true" borderId="6" fillId="0" fontId="26" numFmtId="1000" quotePrefix="false">
      <alignment horizontal="left" vertical="top" wrapText="true"/>
    </xf>
    <xf applyAlignment="true" applyBorder="true" applyFont="true" applyNumberFormat="true" borderId="6" fillId="0" fontId="10" numFmtId="1001" quotePrefix="false">
      <alignment vertical="top"/>
    </xf>
    <xf applyBorder="true" applyFill="true" applyFont="true" applyNumberFormat="true" borderId="6" fillId="3" fontId="7" numFmtId="1000" quotePrefix="false"/>
    <xf applyAlignment="true" applyBorder="true" applyFill="true" applyFont="true" applyNumberFormat="true" borderId="6" fillId="3" fontId="11" numFmtId="1000" quotePrefix="false">
      <alignment vertical="top"/>
    </xf>
    <xf applyBorder="true" applyFont="true" applyNumberFormat="true" borderId="19" fillId="0" fontId="1" numFmtId="1003" quotePrefix="false"/>
    <xf applyAlignment="true" applyBorder="true" applyFill="true" applyFont="true" applyNumberFormat="true" borderId="6" fillId="4" fontId="11" numFmtId="1000" quotePrefix="false">
      <alignment vertical="top"/>
    </xf>
    <xf applyAlignment="true" applyBorder="true" applyFont="true" applyNumberFormat="true" borderId="19" fillId="0" fontId="9" numFmtId="1003" quotePrefix="false">
      <alignment horizontal="left" vertical="top" wrapText="true"/>
    </xf>
    <xf applyAlignment="true" applyBorder="true" applyFont="true" applyNumberFormat="true" borderId="19" fillId="0" fontId="9" numFmtId="1004" quotePrefix="false">
      <alignment vertical="top"/>
    </xf>
    <xf applyBorder="true" applyFont="true" applyNumberFormat="true" borderId="19" fillId="0" fontId="1" numFmtId="1004" quotePrefix="false"/>
    <xf applyBorder="true" applyFont="true" applyNumberFormat="true" borderId="19" fillId="0" fontId="17" numFmtId="1003" quotePrefix="false"/>
    <xf applyAlignment="true" applyBorder="true" applyFont="true" applyNumberFormat="true" borderId="6" fillId="0" fontId="10" numFmtId="1005" quotePrefix="false">
      <alignment vertical="top"/>
    </xf>
    <xf applyAlignment="true" applyBorder="true" applyFont="true" applyNumberFormat="true" borderId="19" fillId="0" fontId="17" numFmtId="1003" quotePrefix="false">
      <alignment vertical="top"/>
    </xf>
    <xf applyAlignment="true" applyBorder="true" applyFont="true" applyNumberFormat="true" borderId="6" fillId="0" fontId="26" numFmtId="1000" quotePrefix="false">
      <alignment vertical="top"/>
    </xf>
    <xf applyAlignment="true" applyBorder="true" applyFont="true" applyNumberFormat="true" borderId="6" fillId="0" fontId="8" numFmtId="1000" quotePrefix="false">
      <alignment horizontal="center" vertical="top" wrapText="true"/>
    </xf>
    <xf applyAlignment="true" applyBorder="true" applyFont="true" applyNumberFormat="true" borderId="6" fillId="0" fontId="26" numFmtId="1000" quotePrefix="false">
      <alignment horizontal="center" vertical="top"/>
    </xf>
    <xf applyAlignment="true" applyBorder="true" applyFont="true" applyNumberFormat="true" borderId="9" fillId="0" fontId="26" numFmtId="1000" quotePrefix="false">
      <alignment vertical="top"/>
    </xf>
    <xf applyAlignment="true" applyBorder="true" applyFont="true" applyNumberFormat="true" borderId="19" fillId="0" fontId="8" numFmtId="1000" quotePrefix="false">
      <alignment horizontal="center" wrapText="true"/>
    </xf>
    <xf applyBorder="true" applyFont="true" applyNumberFormat="true" borderId="6" fillId="0" fontId="8" numFmtId="1000" quotePrefix="false"/>
    <xf applyBorder="true" applyFont="true" applyNumberFormat="true" borderId="19" fillId="0" fontId="8" numFmtId="1000" quotePrefix="false"/>
    <xf applyAlignment="true" applyBorder="true" applyFont="true" applyNumberFormat="true" borderId="6" fillId="0" fontId="8" numFmtId="1001" quotePrefix="false">
      <alignment horizontal="right" vertical="top"/>
    </xf>
    <xf applyAlignment="true" applyBorder="true" applyFill="true" applyFont="true" applyNumberFormat="true" borderId="6" fillId="2" fontId="8" numFmtId="1000" quotePrefix="false">
      <alignment horizontal="right" vertical="top"/>
    </xf>
    <xf applyAlignment="true" applyBorder="true" applyFont="true" applyNumberFormat="true" borderId="6" fillId="0" fontId="8" numFmtId="1002" quotePrefix="false">
      <alignment horizontal="right" vertical="top"/>
    </xf>
    <xf applyAlignment="true" applyBorder="true" applyFont="true" applyNumberFormat="true" borderId="9" fillId="0" fontId="8" numFmtId="1000" quotePrefix="false">
      <alignment horizontal="right" vertical="top"/>
    </xf>
    <xf applyAlignment="true" applyBorder="true" applyFont="true" applyNumberFormat="true" borderId="19" fillId="0" fontId="8" numFmtId="1003" quotePrefix="false">
      <alignment horizontal="left" vertical="top" wrapText="true"/>
    </xf>
    <xf applyBorder="true" applyFont="true" applyNumberFormat="true" borderId="19" fillId="0" fontId="2" numFmtId="1002" quotePrefix="false"/>
    <xf applyAlignment="true" applyBorder="true" applyFill="true" applyFont="true" applyNumberFormat="true" borderId="9" fillId="2" fontId="5" numFmtId="1000" quotePrefix="false">
      <alignment vertical="top"/>
    </xf>
    <xf applyBorder="true" applyFont="true" applyNumberFormat="true" borderId="19" fillId="0" fontId="22" numFmtId="1000" quotePrefix="false"/>
    <xf applyAlignment="true" applyBorder="true" applyFill="true" applyFont="true" applyNumberFormat="true" borderId="6" fillId="2" fontId="27" numFmtId="1000" quotePrefix="false">
      <alignment vertical="top"/>
    </xf>
    <xf applyAlignment="true" applyBorder="true" applyFont="true" applyNumberFormat="true" borderId="19" fillId="0" fontId="8" numFmtId="1000" quotePrefix="false">
      <alignment vertical="top"/>
    </xf>
    <xf applyAlignment="true" applyBorder="true" applyFill="true" applyFont="true" applyNumberFormat="true" borderId="9" fillId="3" fontId="2" numFmtId="1000" quotePrefix="false">
      <alignment vertical="top"/>
    </xf>
    <xf applyAlignment="true" applyBorder="true" applyFont="true" applyNumberFormat="true" borderId="19" fillId="0" fontId="2" numFmtId="1002" quotePrefix="false">
      <alignment vertical="top"/>
    </xf>
    <xf applyAlignment="true" applyBorder="true" applyFill="true" applyFont="true" applyNumberFormat="true" borderId="9" fillId="4" fontId="2" numFmtId="1002" quotePrefix="false">
      <alignment vertical="top"/>
    </xf>
    <xf applyBorder="true" applyFill="true" applyFont="true" applyNumberFormat="true" borderId="19" fillId="4" fontId="2" numFmtId="1002" quotePrefix="false"/>
    <xf applyAlignment="true" applyBorder="true" applyFont="true" applyNumberFormat="true" borderId="6" fillId="0" fontId="8" numFmtId="1002" quotePrefix="false">
      <alignment vertical="top"/>
    </xf>
    <xf applyAlignment="true" applyBorder="true" applyFont="true" applyNumberFormat="true" borderId="6" fillId="0" fontId="8" numFmtId="1004" quotePrefix="false">
      <alignment vertical="top"/>
    </xf>
    <xf applyBorder="true" applyFont="true" applyNumberFormat="true" borderId="9" fillId="0" fontId="8" numFmtId="1000" quotePrefix="false"/>
    <xf applyBorder="true" applyFill="true" applyFont="true" applyNumberFormat="true" borderId="6" fillId="4" fontId="2" numFmtId="1000" quotePrefix="false"/>
    <xf applyBorder="true" applyFill="true" applyFont="true" applyNumberFormat="true" borderId="6" fillId="4" fontId="2" numFmtId="1004" quotePrefix="false"/>
    <xf applyBorder="true" applyFill="true" applyFont="true" applyNumberFormat="true" borderId="9" fillId="4" fontId="2" numFmtId="1004" quotePrefix="false"/>
    <xf applyBorder="true" applyFill="true" applyFont="true" applyNumberFormat="true" borderId="19" fillId="4" fontId="2" numFmtId="1003" quotePrefix="false"/>
    <xf applyFont="true" applyNumberFormat="true" borderId="0" fillId="0" fontId="8" numFmtId="1002" quotePrefix="false"/>
    <xf applyFont="true" applyNumberFormat="true" borderId="0" fillId="0" fontId="8" numFmtId="1004" quotePrefix="false"/>
    <xf applyFill="true" applyFont="true" applyNumberFormat="true" borderId="0" fillId="6" fontId="2" numFmtId="1000" quotePrefix="false"/>
    <xf applyFill="true" applyFont="true" applyNumberFormat="true" borderId="0" fillId="6" fontId="2" numFmtId="1002" quotePrefix="false"/>
    <xf applyFill="true" applyFont="true" applyNumberFormat="true" borderId="0" fillId="6" fontId="2" numFmtId="1004" quotePrefix="false"/>
    <xf applyBorder="true" applyFill="true" applyFont="true" applyNumberFormat="true" borderId="19" fillId="6" fontId="2" numFmtId="1003" quotePrefix="false"/>
    <xf applyFill="true" applyFont="true" applyNumberFormat="true" borderId="0" fillId="2" fontId="8" numFmtId="1000" quotePrefix="false"/>
    <xf applyFont="true" applyNumberFormat="true" borderId="0" fillId="0" fontId="1" numFmtId="1003" quotePrefix="false"/>
    <xf applyFont="true" applyNumberFormat="true" borderId="0" fillId="0" fontId="1" numFmtId="1004" quotePrefix="false"/>
    <xf applyFont="true" applyNumberFormat="true" borderId="0" fillId="0" fontId="1" numFmtId="1002" quotePrefix="false"/>
    <xf applyFill="true" applyFont="true" applyNumberFormat="true" borderId="0" fillId="2" fontId="1" numFmtId="1000" quotePrefix="false"/>
    <xf applyAlignment="true" applyBorder="true" applyFont="true" applyNumberFormat="true" borderId="6" fillId="0" fontId="9" numFmtId="1002" quotePrefix="false">
      <alignment vertical="top"/>
    </xf>
    <xf applyAlignment="true" applyFill="true" applyFont="true" applyNumberFormat="true" borderId="0" fillId="2" fontId="9" numFmtId="1000" quotePrefix="false">
      <alignment vertical="top"/>
    </xf>
    <xf applyAlignment="true" applyFont="true" applyNumberFormat="true" borderId="0" fillId="0" fontId="9" numFmtId="1000" quotePrefix="false">
      <alignment vertical="top"/>
    </xf>
    <xf applyAlignment="true" applyBorder="true" applyFont="true" applyNumberFormat="true" borderId="20" fillId="0" fontId="1" numFmtId="1000" quotePrefix="false">
      <alignment horizontal="center" wrapText="true"/>
    </xf>
    <xf applyAlignment="true" applyBorder="true" applyFont="true" applyNumberFormat="true" borderId="21" fillId="0" fontId="1" numFmtId="1000" quotePrefix="false">
      <alignment horizontal="center" wrapText="true"/>
    </xf>
    <xf applyFill="true" applyFont="true" applyNumberFormat="true" borderId="0" fillId="2" fontId="22" numFmtId="1000" quotePrefix="false"/>
    <xf applyFont="true" applyNumberFormat="true" borderId="0" fillId="0" fontId="28" numFmtId="1000" quotePrefix="false"/>
    <xf applyBorder="true" applyFont="true" applyNumberFormat="true" borderId="6" fillId="0" fontId="1" numFmtId="1002" quotePrefix="false"/>
    <xf applyBorder="true" applyFont="true" applyNumberFormat="true" borderId="6" fillId="0" fontId="1" numFmtId="1003" quotePrefix="false"/>
    <xf applyBorder="true" applyFont="true" applyNumberFormat="true" borderId="6" fillId="0" fontId="1" numFmtId="1004" quotePrefix="false"/>
    <xf applyBorder="true" applyFont="true" applyNumberFormat="true" borderId="9" fillId="0" fontId="1" numFmtId="1004" quotePrefix="false"/>
    <xf applyAlignment="true" applyBorder="true" applyFont="true" applyNumberFormat="true" borderId="7" fillId="0" fontId="26" numFmtId="1000" quotePrefix="false">
      <alignment vertical="top"/>
    </xf>
    <xf applyAlignment="true" applyBorder="true" applyFont="true" applyNumberFormat="true" borderId="8" fillId="0" fontId="26" numFmtId="1000" quotePrefix="false">
      <alignment vertical="top"/>
    </xf>
    <xf applyAlignment="true" applyBorder="true" applyFont="true" applyNumberFormat="true" borderId="7" fillId="0" fontId="26" numFmtId="1000" quotePrefix="false">
      <alignment horizontal="center" vertical="top"/>
    </xf>
    <xf applyAlignment="true" applyBorder="true" applyFont="true" applyNumberFormat="true" borderId="8" fillId="0" fontId="26" numFmtId="1000" quotePrefix="false">
      <alignment horizontal="center" vertical="top"/>
    </xf>
    <xf applyAlignment="true" applyBorder="true" applyFont="true" applyNumberFormat="true" borderId="10" fillId="0" fontId="26" numFmtId="1000" quotePrefix="false">
      <alignment vertical="top"/>
    </xf>
    <xf applyAlignment="true" applyBorder="true" applyFont="true" applyNumberFormat="true" borderId="12" fillId="0" fontId="26" numFmtId="1000" quotePrefix="false">
      <alignment vertical="top"/>
    </xf>
    <xf applyAlignment="true" applyBorder="true" applyFont="true" applyNumberFormat="true" borderId="12" fillId="0" fontId="8" numFmtId="1000" quotePrefix="false">
      <alignment horizontal="center" vertical="top" wrapText="true"/>
    </xf>
    <xf applyAlignment="true" applyBorder="true" applyFont="true" applyNumberFormat="true" borderId="20" fillId="0" fontId="8" numFmtId="1000" quotePrefix="false">
      <alignment horizontal="center" wrapText="true"/>
    </xf>
    <xf applyAlignment="true" applyBorder="true" applyFont="true" applyNumberFormat="true" borderId="21" fillId="0" fontId="8" numFmtId="1000" quotePrefix="false">
      <alignment horizontal="center" wrapText="true"/>
    </xf>
    <xf applyFont="true" applyNumberFormat="true" borderId="0" fillId="0" fontId="25" numFmtId="1000" quotePrefix="false"/>
    <xf applyFont="true" applyNumberFormat="true" borderId="0" fillId="0" fontId="2" numFmtId="1000" quotePrefix="false"/>
    <xf applyFont="true" applyNumberFormat="true" borderId="0" fillId="0" fontId="25" numFmtId="1000" quotePrefix="false"/>
    <xf applyFont="true" applyNumberFormat="true" borderId="0" fillId="0" fontId="16" numFmtId="1004" quotePrefix="false"/>
    <xf applyFont="true" applyNumberFormat="true" borderId="0" fillId="0" fontId="16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7" Target="theme/theme1.xml" Type="http://schemas.openxmlformats.org/officeDocument/2006/relationships/theme"/>
  <Relationship Id="rId10" Target="worksheets/sheet10.xml" Type="http://schemas.openxmlformats.org/officeDocument/2006/relationships/worksheet"/>
  <Relationship Id="rId15" Target="sharedStrings.xml" Type="http://schemas.openxmlformats.org/officeDocument/2006/relationships/sharedStrings"/>
  <Relationship Id="rId9" Target="worksheets/sheet9.xml" Type="http://schemas.openxmlformats.org/officeDocument/2006/relationships/worksheet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styles.xml" Type="http://schemas.openxmlformats.org/officeDocument/2006/relationships/styles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B7"/>
  <sheetViews>
    <sheetView showZeros="true" workbookViewId="0"/>
  </sheetViews>
  <sheetFormatPr baseColWidth="8" customHeight="false" defaultColWidth="9.01743714249899" defaultRowHeight="12.75" zeroHeight="false"/>
  <sheetData>
    <row outlineLevel="0" r="5">
      <c r="B5" s="0" t="s">
        <v>0</v>
      </c>
    </row>
    <row customHeight="true" ht="12.75" outlineLevel="0" r="7">
      <c r="B7" s="0" t="s">
        <v>1</v>
      </c>
    </row>
  </sheetData>
  <pageMargins bottom="0.75" footer="0.300000011920929" header="0.300000011920929" left="0.700000047683716" right="0.700000047683716" top="0.75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3.9584162459081"/>
    <col customWidth="true" max="3" min="3" outlineLevel="0" width="9.44243469381852"/>
    <col bestFit="true" customWidth="true" max="4" min="4" outlineLevel="0" width="10.4289577316304"/>
  </cols>
  <sheetData>
    <row customHeight="true" ht="13.5" outlineLevel="0" r="1">
      <c r="A1" s="10" t="s">
        <v>133</v>
      </c>
      <c r="B1" s="10" t="s"/>
    </row>
    <row customHeight="true" ht="15.75" outlineLevel="0" r="2">
      <c r="A2" s="10" t="s">
        <v>120</v>
      </c>
      <c r="B2" s="10" t="s"/>
    </row>
    <row customHeight="true" ht="15.75" outlineLevel="0" r="3">
      <c r="A3" s="11" t="s">
        <v>18</v>
      </c>
      <c r="B3" s="11" t="s"/>
    </row>
    <row customHeight="true" ht="23.25" outlineLevel="0" r="4">
      <c r="A4" s="10" t="s">
        <v>134</v>
      </c>
      <c r="B4" s="10" t="s"/>
    </row>
    <row customHeight="true" ht="18.75" outlineLevel="0" r="5">
      <c r="A5" s="12" t="n"/>
      <c r="B5" s="13" t="s"/>
      <c r="F5" s="14" t="s">
        <v>135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150" t="s">
        <v>29</v>
      </c>
      <c r="Q6" s="19" t="s">
        <v>22</v>
      </c>
    </row>
    <row customFormat="true" customHeight="true" ht="21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257" t="s"/>
      <c r="Q7" s="19" t="n"/>
    </row>
    <row customFormat="true" customHeight="true" ht="27.75" outlineLevel="0" r="8" s="29">
      <c r="A8" s="39" t="n"/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258" t="s"/>
      <c r="Q8" s="39" t="n"/>
    </row>
    <row customFormat="true" ht="14.25" outlineLevel="0" r="9" s="29">
      <c r="A9" s="31" t="n"/>
      <c r="B9" s="203" t="s">
        <v>136</v>
      </c>
      <c r="C9" s="69" t="n">
        <v>200</v>
      </c>
      <c r="D9" s="69" t="n">
        <v>5.98</v>
      </c>
      <c r="E9" s="134" t="n">
        <v>11.81</v>
      </c>
      <c r="F9" s="134" t="n">
        <v>41.02</v>
      </c>
      <c r="G9" s="134" t="n">
        <v>185.5</v>
      </c>
      <c r="H9" s="69" t="n">
        <v>0</v>
      </c>
      <c r="I9" s="69" t="n">
        <v>0.41</v>
      </c>
      <c r="J9" s="134" t="n">
        <v>0.4</v>
      </c>
      <c r="K9" s="69" t="n">
        <v>0</v>
      </c>
      <c r="L9" s="134" t="n">
        <v>111.6</v>
      </c>
      <c r="M9" s="69" t="n">
        <v>0</v>
      </c>
      <c r="N9" s="69" t="n">
        <v>90.8</v>
      </c>
      <c r="O9" s="135" t="n">
        <v>3</v>
      </c>
      <c r="P9" s="98" t="n"/>
      <c r="Q9" s="31" t="n">
        <v>34</v>
      </c>
    </row>
    <row customFormat="true" ht="13.5" outlineLevel="0" r="10" s="29">
      <c r="A10" s="19" t="n"/>
      <c r="B10" s="19" t="s">
        <v>88</v>
      </c>
      <c r="C10" s="69" t="n">
        <v>200</v>
      </c>
      <c r="D10" s="69" t="n">
        <v>3.52</v>
      </c>
      <c r="E10" s="69" t="n">
        <v>3.72</v>
      </c>
      <c r="F10" s="69" t="n">
        <v>25.49</v>
      </c>
      <c r="G10" s="69" t="n">
        <v>145.2</v>
      </c>
      <c r="H10" s="70" t="n">
        <v>0.04</v>
      </c>
      <c r="I10" s="70" t="n">
        <v>0</v>
      </c>
      <c r="J10" s="69" t="n">
        <v>1.3</v>
      </c>
      <c r="K10" s="69" t="n">
        <v>0.01</v>
      </c>
      <c r="L10" s="69" t="n">
        <v>122</v>
      </c>
      <c r="M10" s="69" t="n">
        <v>90</v>
      </c>
      <c r="N10" s="69" t="n">
        <v>14</v>
      </c>
      <c r="O10" s="71" t="n">
        <v>0.56</v>
      </c>
      <c r="P10" s="98" t="n"/>
      <c r="Q10" s="19" t="n">
        <v>53</v>
      </c>
    </row>
    <row ht="15.75" outlineLevel="0" r="11">
      <c r="A11" s="50" t="n"/>
      <c r="B11" s="31" t="s">
        <v>65</v>
      </c>
      <c r="C11" s="99" t="s">
        <v>46</v>
      </c>
      <c r="D11" s="99" t="n">
        <v>0.6</v>
      </c>
      <c r="E11" s="99" t="n">
        <v>0.46</v>
      </c>
      <c r="F11" s="99" t="n">
        <v>14.7</v>
      </c>
      <c r="G11" s="99" t="n">
        <v>68.26</v>
      </c>
      <c r="H11" s="99" t="n">
        <v>0</v>
      </c>
      <c r="I11" s="100" t="n">
        <v>0</v>
      </c>
      <c r="J11" s="99" t="n">
        <v>7.5</v>
      </c>
      <c r="K11" s="99" t="n">
        <v>0</v>
      </c>
      <c r="L11" s="99" t="n">
        <v>17.5</v>
      </c>
      <c r="M11" s="101" t="n">
        <v>0</v>
      </c>
      <c r="N11" s="101" t="n">
        <v>18</v>
      </c>
      <c r="O11" s="102" t="n">
        <v>3.46</v>
      </c>
      <c r="P11" s="98" t="n"/>
      <c r="Q11" s="50" t="n">
        <v>104</v>
      </c>
    </row>
    <row customFormat="true" ht="13.5" outlineLevel="0" r="12" s="29">
      <c r="A12" s="31" t="n"/>
      <c r="B12" s="31" t="s">
        <v>43</v>
      </c>
      <c r="C12" s="204" t="s">
        <v>44</v>
      </c>
      <c r="D12" s="50" t="n">
        <v>1.58</v>
      </c>
      <c r="E12" s="50" t="n">
        <v>0.2</v>
      </c>
      <c r="F12" s="50" t="n">
        <v>9.66</v>
      </c>
      <c r="G12" s="50" t="n">
        <v>150</v>
      </c>
      <c r="H12" s="50" t="n">
        <v>0.02</v>
      </c>
      <c r="I12" s="50" t="n"/>
      <c r="J12" s="50" t="n"/>
      <c r="K12" s="50" t="n"/>
      <c r="L12" s="50" t="n">
        <v>4.6</v>
      </c>
      <c r="M12" s="50" t="n">
        <v>17.4</v>
      </c>
      <c r="N12" s="50" t="n">
        <v>6.6</v>
      </c>
      <c r="O12" s="51" t="n">
        <v>0.22</v>
      </c>
      <c r="P12" s="98" t="n"/>
      <c r="Q12" s="31" t="n"/>
    </row>
    <row customFormat="true" ht="15.75" outlineLevel="0" r="13" s="29">
      <c r="A13" s="19" t="n"/>
      <c r="B13" s="31" t="n"/>
      <c r="C13" s="99" t="n"/>
      <c r="D13" s="99" t="n"/>
      <c r="E13" s="99" t="n"/>
      <c r="F13" s="99" t="n"/>
      <c r="G13" s="99" t="n"/>
      <c r="H13" s="99" t="n"/>
      <c r="I13" s="99" t="n"/>
      <c r="J13" s="99" t="n"/>
      <c r="K13" s="99" t="n"/>
      <c r="L13" s="99" t="n"/>
      <c r="M13" s="101" t="n"/>
      <c r="N13" s="101" t="n"/>
      <c r="O13" s="102" t="n"/>
      <c r="P13" s="153" t="n"/>
      <c r="Q13" s="19" t="n"/>
    </row>
    <row customFormat="true" ht="13.5" outlineLevel="0" r="14" s="56">
      <c r="A14" s="62" t="n"/>
      <c r="B14" s="58" t="s">
        <v>48</v>
      </c>
      <c r="C14" s="58" t="n">
        <f aca="false" ca="false" dt2D="false" dtr="false" t="normal">C9+C10+100+60</f>
        <v>560</v>
      </c>
      <c r="D14" s="59" t="n">
        <f aca="false" ca="false" dt2D="false" dtr="false" t="normal">SUM(D9:D13)</f>
        <v>11.68</v>
      </c>
      <c r="E14" s="59" t="n">
        <f aca="false" ca="false" dt2D="false" dtr="false" t="normal">SUM(E9:E13)</f>
        <v>16.19</v>
      </c>
      <c r="F14" s="59" t="n">
        <f aca="false" ca="false" dt2D="false" dtr="false" t="normal">SUM(F9:F13)</f>
        <v>90.87</v>
      </c>
      <c r="G14" s="59" t="n">
        <f aca="false" ca="false" dt2D="false" dtr="false" t="normal">G9+G10+G11+G12</f>
        <v>548.96</v>
      </c>
      <c r="H14" s="59" t="n">
        <f aca="false" ca="false" dt2D="false" dtr="false" t="normal">SUM(H9:H13)</f>
        <v>0.06</v>
      </c>
      <c r="I14" s="59" t="n">
        <f aca="false" ca="false" dt2D="false" dtr="false" t="normal">SUM(I9:I13)</f>
        <v>0.41</v>
      </c>
      <c r="J14" s="59" t="n">
        <f aca="false" ca="false" dt2D="false" dtr="false" t="normal">SUM(J9:J13)</f>
        <v>9.2</v>
      </c>
      <c r="K14" s="59" t="n">
        <f aca="false" ca="false" dt2D="false" dtr="false" t="normal">SUM(K9:K13)</f>
        <v>0.01</v>
      </c>
      <c r="L14" s="59" t="n">
        <f aca="false" ca="false" dt2D="false" dtr="false" t="normal">SUM(L9:L13)</f>
        <v>255.7</v>
      </c>
      <c r="M14" s="59" t="n">
        <f aca="false" ca="false" dt2D="false" dtr="false" t="normal">SUM(M9:M13)</f>
        <v>107.4</v>
      </c>
      <c r="N14" s="59" t="n">
        <f aca="false" ca="false" dt2D="false" dtr="false" t="normal">SUM(N9:N13)</f>
        <v>129.4</v>
      </c>
      <c r="O14" s="60" t="n">
        <f aca="false" ca="false" dt2D="false" dtr="false" t="normal">SUM(O9:O13)</f>
        <v>7.239999999999999</v>
      </c>
      <c r="P14" s="154" t="n">
        <f aca="false" ca="false" dt2D="false" dtr="false" t="normal">G14/2720*100</f>
        <v>20.18235294117647</v>
      </c>
      <c r="Q14" s="205" t="n"/>
    </row>
    <row customFormat="true" ht="15" outlineLevel="0" r="15" s="29">
      <c r="A15" s="19" t="n"/>
      <c r="B15" s="167" t="s">
        <v>49</v>
      </c>
      <c r="C15" s="50" t="n"/>
      <c r="D15" s="50" t="n"/>
      <c r="E15" s="50" t="n"/>
      <c r="F15" s="50" t="n"/>
      <c r="G15" s="50" t="n"/>
      <c r="H15" s="50" t="n"/>
      <c r="I15" s="50" t="n"/>
      <c r="J15" s="50" t="n"/>
      <c r="K15" s="50" t="n"/>
      <c r="L15" s="50" t="n"/>
      <c r="M15" s="50" t="n"/>
      <c r="N15" s="50" t="n"/>
      <c r="O15" s="51" t="n"/>
      <c r="P15" s="98" t="n"/>
      <c r="Q15" s="19" t="n"/>
    </row>
    <row customFormat="true" ht="13.5" outlineLevel="0" r="16" s="253">
      <c r="A16" s="19" t="n"/>
      <c r="B16" s="52" t="n"/>
      <c r="C16" s="65" t="n"/>
      <c r="D16" s="65" t="n"/>
      <c r="E16" s="65" t="n"/>
      <c r="F16" s="65" t="n"/>
      <c r="G16" s="65" t="n"/>
      <c r="H16" s="65" t="n"/>
      <c r="I16" s="65" t="n"/>
      <c r="J16" s="65" t="n"/>
      <c r="K16" s="65" t="n"/>
      <c r="L16" s="65" t="n"/>
      <c r="M16" s="65" t="n"/>
      <c r="N16" s="65" t="n"/>
      <c r="O16" s="66" t="n"/>
      <c r="P16" s="145" t="n"/>
      <c r="Q16" s="68" t="n"/>
    </row>
    <row customFormat="true" ht="26.25" outlineLevel="0" r="17" s="253">
      <c r="A17" s="19" t="n"/>
      <c r="B17" s="64" t="s">
        <v>137</v>
      </c>
      <c r="C17" s="65" t="n">
        <v>100</v>
      </c>
      <c r="D17" s="65" t="n">
        <v>1.05</v>
      </c>
      <c r="E17" s="65" t="n">
        <v>0.18</v>
      </c>
      <c r="F17" s="65" t="n">
        <v>8.62</v>
      </c>
      <c r="G17" s="65" t="n">
        <v>40.4</v>
      </c>
      <c r="H17" s="65" t="n">
        <v>0.05</v>
      </c>
      <c r="I17" s="65" t="n">
        <v>0</v>
      </c>
      <c r="J17" s="65" t="n">
        <v>6.25</v>
      </c>
      <c r="K17" s="65" t="n">
        <v>0</v>
      </c>
      <c r="L17" s="65" t="n">
        <v>24.28</v>
      </c>
      <c r="M17" s="65" t="n">
        <v>44</v>
      </c>
      <c r="N17" s="65" t="n">
        <v>30.75</v>
      </c>
      <c r="O17" s="66" t="n">
        <v>1.08</v>
      </c>
      <c r="P17" s="145" t="n"/>
      <c r="Q17" s="68" t="n">
        <v>10</v>
      </c>
    </row>
    <row customFormat="true" ht="13.5" outlineLevel="0" r="18" s="29">
      <c r="A18" s="19" t="n"/>
      <c r="B18" s="50" t="s">
        <v>80</v>
      </c>
      <c r="C18" s="50" t="n">
        <v>200</v>
      </c>
      <c r="D18" s="50" t="n">
        <v>6.43</v>
      </c>
      <c r="E18" s="50" t="n">
        <v>8.7</v>
      </c>
      <c r="F18" s="50" t="n">
        <v>12.95</v>
      </c>
      <c r="G18" s="50" t="n">
        <v>105.59</v>
      </c>
      <c r="H18" s="50" t="s">
        <v>81</v>
      </c>
      <c r="I18" s="65" t="n"/>
      <c r="J18" s="50" t="n">
        <v>18.47</v>
      </c>
      <c r="K18" s="50" t="n"/>
      <c r="L18" s="50" t="n">
        <v>42.89</v>
      </c>
      <c r="M18" s="50" t="n"/>
      <c r="N18" s="50" t="n">
        <v>27.98</v>
      </c>
      <c r="O18" s="51" t="n">
        <v>1.53</v>
      </c>
      <c r="P18" s="98" t="n"/>
      <c r="Q18" s="19" t="n">
        <v>15</v>
      </c>
    </row>
    <row customFormat="true" ht="13.5" outlineLevel="0" r="19" s="29">
      <c r="A19" s="19" t="n"/>
      <c r="B19" s="50" t="s">
        <v>138</v>
      </c>
      <c r="C19" s="69" t="s">
        <v>139</v>
      </c>
      <c r="D19" s="50" t="n">
        <v>23.8</v>
      </c>
      <c r="E19" s="50" t="n">
        <v>19.52</v>
      </c>
      <c r="F19" s="50" t="n">
        <v>15.74</v>
      </c>
      <c r="G19" s="50" t="n">
        <v>203</v>
      </c>
      <c r="H19" s="50" t="n">
        <v>0.21</v>
      </c>
      <c r="I19" s="50" t="n">
        <v>2.25</v>
      </c>
      <c r="J19" s="50" t="n">
        <v>1.54</v>
      </c>
      <c r="K19" s="50" t="n">
        <v>0</v>
      </c>
      <c r="L19" s="50" t="n">
        <v>29.4</v>
      </c>
      <c r="M19" s="50" t="n">
        <v>234.98</v>
      </c>
      <c r="N19" s="50" t="n">
        <v>31.39</v>
      </c>
      <c r="O19" s="51" t="n">
        <v>2.8</v>
      </c>
      <c r="P19" s="98" t="n"/>
      <c r="Q19" s="19" t="n">
        <v>24</v>
      </c>
    </row>
    <row customFormat="true" ht="13.5" outlineLevel="0" r="20" s="253">
      <c r="A20" s="19" t="n"/>
      <c r="B20" s="65" t="s">
        <v>83</v>
      </c>
      <c r="C20" s="95" t="n">
        <v>125</v>
      </c>
      <c r="D20" s="65" t="n">
        <v>3.7</v>
      </c>
      <c r="E20" s="65" t="n">
        <v>8.64</v>
      </c>
      <c r="F20" s="65" t="n">
        <v>46.03</v>
      </c>
      <c r="G20" s="65" t="n">
        <v>284.7</v>
      </c>
      <c r="H20" s="65" t="n">
        <v>0.31</v>
      </c>
      <c r="I20" s="65" t="n">
        <v>0</v>
      </c>
      <c r="J20" s="65" t="n">
        <v>42</v>
      </c>
      <c r="K20" s="65" t="n">
        <v>42</v>
      </c>
      <c r="L20" s="65" t="n">
        <v>29.28</v>
      </c>
      <c r="M20" s="65" t="n">
        <v>159.45</v>
      </c>
      <c r="N20" s="65" t="n">
        <v>58.65</v>
      </c>
      <c r="O20" s="66" t="n">
        <v>2.31</v>
      </c>
      <c r="P20" s="145" t="n"/>
      <c r="Q20" s="68" t="n">
        <v>37</v>
      </c>
    </row>
    <row customFormat="true" ht="13.5" outlineLevel="0" r="21" s="29">
      <c r="A21" s="19" t="n"/>
      <c r="B21" s="50" t="s">
        <v>107</v>
      </c>
      <c r="C21" s="50" t="n">
        <v>200</v>
      </c>
      <c r="D21" s="31" t="n">
        <v>0.3</v>
      </c>
      <c r="E21" s="31" t="n">
        <v>0.2</v>
      </c>
      <c r="F21" s="31" t="n">
        <v>16.9</v>
      </c>
      <c r="G21" s="31" t="n">
        <v>70</v>
      </c>
      <c r="H21" s="31" t="n">
        <v>0.02</v>
      </c>
      <c r="I21" s="31" t="n">
        <v>0</v>
      </c>
      <c r="J21" s="31" t="n">
        <v>2</v>
      </c>
      <c r="K21" s="31" t="n">
        <v>0</v>
      </c>
      <c r="L21" s="31" t="n">
        <v>20</v>
      </c>
      <c r="M21" s="31" t="n">
        <v>12</v>
      </c>
      <c r="N21" s="31" t="n">
        <v>9</v>
      </c>
      <c r="O21" s="54" t="n">
        <v>0.4</v>
      </c>
      <c r="P21" s="98" t="n"/>
      <c r="Q21" s="19" t="n">
        <v>13</v>
      </c>
    </row>
    <row customFormat="true" ht="13.5" outlineLevel="0" r="22" s="29">
      <c r="A22" s="19" t="n"/>
      <c r="B22" s="50" t="s">
        <v>55</v>
      </c>
      <c r="C22" s="50" t="n">
        <v>50</v>
      </c>
      <c r="D22" s="31" t="n">
        <v>3.16</v>
      </c>
      <c r="E22" s="31" t="n">
        <v>0.4</v>
      </c>
      <c r="F22" s="31" t="n">
        <v>19.32</v>
      </c>
      <c r="G22" s="31" t="n">
        <v>93.53</v>
      </c>
      <c r="H22" s="31" t="n">
        <v>0.04</v>
      </c>
      <c r="I22" s="41" t="n"/>
      <c r="J22" s="31" t="n"/>
      <c r="K22" s="31" t="n"/>
      <c r="L22" s="31" t="n">
        <v>9.2</v>
      </c>
      <c r="M22" s="31" t="n">
        <v>34.8</v>
      </c>
      <c r="N22" s="31" t="n">
        <v>13.2</v>
      </c>
      <c r="O22" s="54" t="n">
        <v>0.44</v>
      </c>
      <c r="P22" s="98" t="n"/>
      <c r="Q22" s="19" t="n"/>
    </row>
    <row customFormat="true" ht="13.5" outlineLevel="0" r="23" s="29">
      <c r="A23" s="19" t="n"/>
      <c r="B23" s="50" t="s">
        <v>56</v>
      </c>
      <c r="C23" s="50" t="n">
        <v>60</v>
      </c>
      <c r="D23" s="50" t="n">
        <v>2.24</v>
      </c>
      <c r="E23" s="50" t="n">
        <v>0.44</v>
      </c>
      <c r="F23" s="50" t="n">
        <v>0.68</v>
      </c>
      <c r="G23" s="50" t="n">
        <v>91.96</v>
      </c>
      <c r="H23" s="50" t="n">
        <v>0.68</v>
      </c>
      <c r="I23" s="50" t="n"/>
      <c r="J23" s="50" t="n">
        <v>0.8</v>
      </c>
      <c r="K23" s="50" t="n"/>
      <c r="L23" s="50" t="n">
        <v>9.2</v>
      </c>
      <c r="M23" s="50" t="n">
        <v>42.4</v>
      </c>
      <c r="N23" s="50" t="n">
        <v>10</v>
      </c>
      <c r="O23" s="51" t="n">
        <v>1.24</v>
      </c>
      <c r="P23" s="147" t="n"/>
      <c r="Q23" s="19" t="n"/>
    </row>
    <row customFormat="true" ht="13.5" outlineLevel="0" r="24" s="29">
      <c r="A24" s="19" t="n"/>
      <c r="B24" s="19" t="n"/>
      <c r="C24" s="50" t="n"/>
      <c r="D24" s="50" t="n"/>
      <c r="E24" s="50" t="n"/>
      <c r="F24" s="50" t="n"/>
      <c r="G24" s="50" t="n"/>
      <c r="H24" s="50" t="n"/>
      <c r="I24" s="50" t="n"/>
      <c r="J24" s="50" t="n"/>
      <c r="K24" s="50" t="n"/>
      <c r="L24" s="50" t="n"/>
      <c r="M24" s="50" t="n"/>
      <c r="N24" s="50" t="n"/>
      <c r="O24" s="51" t="n"/>
      <c r="P24" s="98" t="n"/>
      <c r="Q24" s="19" t="n"/>
    </row>
    <row customFormat="true" ht="13.5" outlineLevel="0" r="25" s="56">
      <c r="A25" s="39" t="n"/>
      <c r="B25" s="75" t="s">
        <v>132</v>
      </c>
      <c r="C25" s="158" t="n">
        <f aca="false" ca="false" dt2D="false" dtr="false" t="normal">C17+C18+175+C20+C21+C22+C23</f>
        <v>910</v>
      </c>
      <c r="D25" s="158" t="n">
        <f aca="false" ca="false" dt2D="false" dtr="false" t="normal">SUM(D17:D24)</f>
        <v>40.68</v>
      </c>
      <c r="E25" s="158" t="n">
        <f aca="false" ca="false" dt2D="false" dtr="false" t="normal">SUM(E17:E24)</f>
        <v>38.08</v>
      </c>
      <c r="F25" s="158" t="n">
        <f aca="false" ca="false" dt2D="false" dtr="false" t="normal">SUM(F17:F24)</f>
        <v>120.24000000000001</v>
      </c>
      <c r="G25" s="158" t="n">
        <f aca="false" ca="false" dt2D="false" dtr="false" t="normal">SUM(G17:G24)</f>
        <v>889.1800000000001</v>
      </c>
      <c r="H25" s="158" t="n">
        <f aca="false" ca="false" dt2D="false" dtr="false" t="normal">SUM(H17:H24)</f>
        <v>1.31</v>
      </c>
      <c r="I25" s="158" t="n">
        <f aca="false" ca="false" dt2D="false" dtr="false" t="normal">SUM(I17:I24)</f>
        <v>2.25</v>
      </c>
      <c r="J25" s="158" t="n">
        <f aca="false" ca="false" dt2D="false" dtr="false" t="normal">SUM(J17:J24)</f>
        <v>71.05999999999999</v>
      </c>
      <c r="K25" s="158" t="n">
        <f aca="false" ca="false" dt2D="false" dtr="false" t="normal">SUM(K17:K24)</f>
        <v>42</v>
      </c>
      <c r="L25" s="158" t="n">
        <f aca="false" ca="false" dt2D="false" dtr="false" t="normal">SUM(L17:L24)</f>
        <v>164.24999999999997</v>
      </c>
      <c r="M25" s="158" t="n">
        <f aca="false" ca="false" dt2D="false" dtr="false" t="normal">SUM(M17:M24)</f>
        <v>527.63</v>
      </c>
      <c r="N25" s="158" t="n">
        <f aca="false" ca="false" dt2D="false" dtr="false" t="normal">SUM(N17:N24)</f>
        <v>180.97</v>
      </c>
      <c r="O25" s="159" t="n">
        <f aca="false" ca="false" dt2D="false" dtr="false" t="normal">SUM(O17:O24)</f>
        <v>9.8</v>
      </c>
      <c r="P25" s="160" t="n">
        <f aca="false" ca="false" dt2D="false" dtr="false" t="normal">G25/2720*100</f>
        <v>32.69044117647059</v>
      </c>
      <c r="Q25" s="206" t="n"/>
    </row>
    <row customFormat="true" ht="13.5" outlineLevel="0" r="26" s="29">
      <c r="A26" s="19" t="n"/>
      <c r="B26" s="19" t="s">
        <v>81</v>
      </c>
      <c r="C26" s="50" t="n"/>
      <c r="D26" s="50" t="n"/>
      <c r="E26" s="50" t="n"/>
      <c r="F26" s="50" t="n"/>
      <c r="G26" s="50" t="n"/>
      <c r="H26" s="50" t="n"/>
      <c r="I26" s="50" t="n"/>
      <c r="J26" s="50" t="n"/>
      <c r="K26" s="50" t="n"/>
      <c r="L26" s="50" t="n"/>
      <c r="M26" s="50" t="n"/>
      <c r="N26" s="50" t="n"/>
      <c r="O26" s="51" t="n"/>
      <c r="P26" s="207" t="n"/>
      <c r="Q26" s="19" t="n"/>
    </row>
    <row customFormat="true" ht="13.5" outlineLevel="0" r="27" s="56">
      <c r="A27" s="39" t="n"/>
      <c r="B27" s="123" t="s">
        <v>58</v>
      </c>
      <c r="C27" s="123" t="n">
        <f aca="false" ca="false" dt2D="false" dtr="false" t="normal">C14+C25</f>
        <v>1470</v>
      </c>
      <c r="D27" s="124" t="n">
        <f aca="false" ca="false" dt2D="false" dtr="false" t="normal">D14+D25</f>
        <v>52.36</v>
      </c>
      <c r="E27" s="124" t="n">
        <f aca="false" ca="false" dt2D="false" dtr="false" t="normal">E14+E25</f>
        <v>54.269999999999996</v>
      </c>
      <c r="F27" s="124" t="n">
        <f aca="false" ca="false" dt2D="false" dtr="false" t="normal">F14+F25</f>
        <v>211.11</v>
      </c>
      <c r="G27" s="124" t="n">
        <f aca="false" ca="false" dt2D="false" dtr="false" t="normal">G14+G25</f>
        <v>1438.14</v>
      </c>
      <c r="H27" s="124" t="n">
        <f aca="false" ca="false" dt2D="false" dtr="false" t="normal">H14+H25</f>
        <v>1.37</v>
      </c>
      <c r="I27" s="124" t="n">
        <f aca="false" ca="false" dt2D="false" dtr="false" t="normal">I14+I25</f>
        <v>2.66</v>
      </c>
      <c r="J27" s="124" t="n">
        <f aca="false" ca="false" dt2D="false" dtr="false" t="normal">J14+J25</f>
        <v>80.25999999999999</v>
      </c>
      <c r="K27" s="124" t="n">
        <f aca="false" ca="false" dt2D="false" dtr="false" t="normal">K14+K25</f>
        <v>42.01</v>
      </c>
      <c r="L27" s="124" t="n">
        <f aca="false" ca="false" dt2D="false" dtr="false" t="normal">L14+L25</f>
        <v>419.94999999999993</v>
      </c>
      <c r="M27" s="124" t="n">
        <f aca="false" ca="false" dt2D="false" dtr="false" t="normal">M14+M25</f>
        <v>635.03</v>
      </c>
      <c r="N27" s="124" t="n">
        <f aca="false" ca="false" dt2D="false" dtr="false" t="normal">N14+N25</f>
        <v>310.37</v>
      </c>
      <c r="O27" s="161" t="n">
        <f aca="false" ca="false" dt2D="false" dtr="false" t="normal">O14+O25</f>
        <v>17.04</v>
      </c>
      <c r="P27" s="162" t="n">
        <f aca="false" ca="false" dt2D="false" dtr="false" t="normal">P14+P25</f>
        <v>52.87279411764706</v>
      </c>
      <c r="Q27" s="208" t="n"/>
    </row>
    <row customFormat="true" customHeight="true" ht="13.5" outlineLevel="0" r="28" s="29">
      <c r="A28" s="19" t="n"/>
      <c r="B28" s="19" t="n"/>
      <c r="C28" s="19" t="n"/>
      <c r="D28" s="19" t="n"/>
      <c r="E28" s="19" t="n"/>
      <c r="F28" s="19" t="n"/>
      <c r="G28" s="19" t="n"/>
      <c r="H28" s="19" t="n"/>
      <c r="I28" s="19" t="n"/>
      <c r="J28" s="19" t="n"/>
      <c r="K28" s="19" t="n"/>
      <c r="L28" s="19" t="n"/>
      <c r="M28" s="19" t="n"/>
      <c r="N28" s="19" t="n"/>
      <c r="O28" s="26" t="n"/>
      <c r="P28" s="98" t="n"/>
      <c r="Q28" s="19" t="n"/>
    </row>
    <row customFormat="true" ht="16.5" outlineLevel="0" r="29" s="29">
      <c r="A29" s="183" t="n"/>
      <c r="B29" s="30" t="n"/>
      <c r="C29" s="30" t="n"/>
      <c r="D29" s="30" t="n">
        <v>1</v>
      </c>
      <c r="E29" s="263" t="n">
        <f aca="false" ca="false" dt2D="false" dtr="false" t="normal">E27/D27</f>
        <v>1.0364782276546982</v>
      </c>
      <c r="F29" s="263" t="n">
        <f aca="false" ca="false" dt2D="false" dtr="false" t="normal">F27/D27</f>
        <v>4.031894576012223</v>
      </c>
      <c r="G29" s="30" t="n"/>
      <c r="H29" s="30" t="n"/>
      <c r="I29" s="30" t="n"/>
      <c r="J29" s="30" t="n"/>
      <c r="K29" s="30" t="n"/>
      <c r="L29" s="30" t="n"/>
      <c r="M29" s="30" t="n"/>
      <c r="N29" s="30" t="n"/>
      <c r="O29" s="78" t="n"/>
      <c r="P29" s="98" t="n"/>
      <c r="Q29" s="183" t="n"/>
    </row>
    <row customFormat="true" ht="13.5" outlineLevel="0" r="30" s="29">
      <c r="A30" s="30" t="n"/>
      <c r="B30" s="30" t="n"/>
      <c r="C30" s="30" t="n"/>
      <c r="D30" s="263" t="n"/>
      <c r="E30" s="263" t="n"/>
      <c r="F30" s="263" t="n"/>
      <c r="G30" s="263" t="n"/>
      <c r="H30" s="263" t="n"/>
      <c r="I30" s="263" t="n"/>
      <c r="J30" s="263" t="n"/>
      <c r="K30" s="263" t="n"/>
      <c r="L30" s="263" t="n"/>
      <c r="M30" s="263" t="n"/>
      <c r="N30" s="263" t="n"/>
      <c r="O30" s="264" t="n"/>
      <c r="P30" s="98" t="n"/>
      <c r="Q30" s="30" t="n"/>
    </row>
    <row customFormat="true" ht="12.75" outlineLevel="0" r="31" s="29">
      <c r="A31" s="0" t="n"/>
      <c r="B31" s="0" t="n"/>
      <c r="C31" s="0" t="n"/>
      <c r="D31" s="0" t="n"/>
      <c r="E31" s="0" t="n"/>
      <c r="F31" s="0" t="n"/>
      <c r="G31" s="0" t="n"/>
      <c r="H31" s="0" t="n"/>
      <c r="I31" s="0" t="n"/>
      <c r="J31" s="0" t="n"/>
      <c r="K31" s="0" t="n"/>
      <c r="L31" s="0" t="n"/>
      <c r="M31" s="0" t="n"/>
      <c r="N31" s="0" t="n"/>
      <c r="O31" s="0" t="n"/>
    </row>
    <row outlineLevel="0" r="32">
      <c r="C32" s="127" t="n"/>
      <c r="D32" s="127" t="n"/>
    </row>
  </sheetData>
  <mergeCells count="13">
    <mergeCell ref="H6:K6"/>
    <mergeCell ref="P6:P8"/>
    <mergeCell ref="L6:O6"/>
    <mergeCell ref="F5:J5"/>
    <mergeCell ref="D6:F6"/>
    <mergeCell ref="G6:G7"/>
    <mergeCell ref="B6:B7"/>
    <mergeCell ref="C6:C7"/>
    <mergeCell ref="A1:B1"/>
    <mergeCell ref="A2:B2"/>
    <mergeCell ref="A4:B4"/>
    <mergeCell ref="A5:B5"/>
    <mergeCell ref="A3:B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8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4.5221429227552"/>
    <col customWidth="true" max="3" min="3" outlineLevel="0" width="9.30150302460674"/>
    <col bestFit="true" customWidth="true" max="4" min="4" outlineLevel="0" width="10.4289577316304"/>
  </cols>
  <sheetData>
    <row customHeight="true" ht="13.5" outlineLevel="0" r="1">
      <c r="A1" s="10" t="s">
        <v>127</v>
      </c>
      <c r="B1" s="10" t="s"/>
    </row>
    <row customHeight="true" ht="15.75" outlineLevel="0" r="2">
      <c r="A2" s="10" t="s">
        <v>120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19</v>
      </c>
      <c r="B4" s="10" t="s"/>
    </row>
    <row customHeight="true" ht="18.75" outlineLevel="0" r="5">
      <c r="A5" s="12" t="n"/>
      <c r="B5" s="13" t="s"/>
      <c r="F5" s="14" t="s">
        <v>128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130" t="s">
        <v>29</v>
      </c>
      <c r="Q6" s="19" t="s">
        <v>22</v>
      </c>
    </row>
    <row customFormat="true" ht="13.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131" t="s"/>
      <c r="Q7" s="19" t="n"/>
    </row>
    <row customFormat="true" customHeight="true" ht="28.5" outlineLevel="0" r="8" s="29">
      <c r="A8" s="39" t="n"/>
      <c r="B8" s="37" t="n"/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132" t="s"/>
      <c r="Q8" s="39" t="n"/>
    </row>
    <row customFormat="true" ht="15.75" outlineLevel="0" r="9" s="29">
      <c r="A9" s="151" t="n"/>
      <c r="B9" s="133" t="s">
        <v>129</v>
      </c>
      <c r="C9" s="69" t="n">
        <v>200</v>
      </c>
      <c r="D9" s="69" t="n">
        <v>14.27</v>
      </c>
      <c r="E9" s="134" t="n">
        <v>4.55</v>
      </c>
      <c r="F9" s="134" t="n">
        <v>14.4</v>
      </c>
      <c r="G9" s="134" t="n">
        <v>285.9</v>
      </c>
      <c r="H9" s="69" t="n">
        <v>0.13</v>
      </c>
      <c r="I9" s="69" t="n">
        <v>0</v>
      </c>
      <c r="J9" s="134" t="n">
        <v>0.33</v>
      </c>
      <c r="K9" s="69" t="n">
        <v>452.9</v>
      </c>
      <c r="L9" s="134" t="n">
        <v>151.72</v>
      </c>
      <c r="M9" s="69" t="n">
        <v>346.49</v>
      </c>
      <c r="N9" s="69" t="n">
        <v>25.97</v>
      </c>
      <c r="O9" s="135" t="n">
        <v>3.91</v>
      </c>
      <c r="P9" s="94" t="n"/>
      <c r="Q9" s="151" t="n">
        <v>53</v>
      </c>
    </row>
    <row customFormat="true" ht="15.75" outlineLevel="0" r="10" s="29">
      <c r="A10" s="31" t="n"/>
      <c r="B10" s="55" t="s">
        <v>47</v>
      </c>
      <c r="C10" s="31" t="n">
        <v>200</v>
      </c>
      <c r="D10" s="31" t="n">
        <v>1.4</v>
      </c>
      <c r="E10" s="31" t="n">
        <v>1.6</v>
      </c>
      <c r="F10" s="31" t="n">
        <v>16.4</v>
      </c>
      <c r="G10" s="31" t="n">
        <v>86</v>
      </c>
      <c r="H10" s="31" t="n">
        <v>0.02</v>
      </c>
      <c r="I10" s="41" t="n">
        <v>0</v>
      </c>
      <c r="J10" s="31" t="n">
        <v>0</v>
      </c>
      <c r="K10" s="31" t="n">
        <v>0.08</v>
      </c>
      <c r="L10" s="31" t="n">
        <v>33</v>
      </c>
      <c r="M10" s="31" t="n">
        <v>67.5</v>
      </c>
      <c r="N10" s="31" t="n">
        <v>10.5</v>
      </c>
      <c r="O10" s="54" t="n">
        <v>0.4</v>
      </c>
      <c r="P10" s="94" t="n"/>
      <c r="Q10" s="31" t="n">
        <v>103</v>
      </c>
    </row>
    <row customFormat="true" ht="16.5" outlineLevel="0" r="11" s="29">
      <c r="A11" s="19" t="n"/>
      <c r="B11" s="31" t="s">
        <v>90</v>
      </c>
      <c r="C11" s="99" t="s">
        <v>91</v>
      </c>
      <c r="D11" s="99" t="n">
        <v>0.38</v>
      </c>
      <c r="E11" s="99" t="n">
        <v>0.2</v>
      </c>
      <c r="F11" s="99" t="n">
        <v>7.5</v>
      </c>
      <c r="G11" s="99" t="n">
        <v>33</v>
      </c>
      <c r="H11" s="99" t="n">
        <v>0.1</v>
      </c>
      <c r="I11" s="100" t="n"/>
      <c r="J11" s="99" t="n">
        <v>26.7</v>
      </c>
      <c r="K11" s="99" t="n">
        <v>0.068</v>
      </c>
      <c r="L11" s="99" t="n">
        <v>37</v>
      </c>
      <c r="M11" s="101" t="n">
        <v>20</v>
      </c>
      <c r="N11" s="101" t="n">
        <v>12</v>
      </c>
      <c r="O11" s="102" t="n">
        <v>0.2</v>
      </c>
      <c r="P11" s="152" t="n"/>
      <c r="Q11" s="19" t="n">
        <v>104</v>
      </c>
    </row>
    <row ht="15.75" outlineLevel="0" r="12">
      <c r="A12" s="31" t="n"/>
      <c r="B12" s="31" t="s">
        <v>77</v>
      </c>
      <c r="C12" s="140" t="s">
        <v>44</v>
      </c>
      <c r="D12" s="31" t="n">
        <v>1.778</v>
      </c>
      <c r="E12" s="31" t="n">
        <v>14.025</v>
      </c>
      <c r="F12" s="31" t="n">
        <v>34.5</v>
      </c>
      <c r="G12" s="31" t="n">
        <v>150</v>
      </c>
      <c r="H12" s="40" t="n">
        <v>0.06</v>
      </c>
      <c r="I12" s="53" t="n">
        <v>10.32</v>
      </c>
      <c r="J12" s="31" t="n"/>
      <c r="K12" s="31" t="n"/>
      <c r="L12" s="31" t="n">
        <v>12.1</v>
      </c>
      <c r="M12" s="31" t="n">
        <v>37.6</v>
      </c>
      <c r="N12" s="31" t="n">
        <v>8.14</v>
      </c>
      <c r="O12" s="54" t="n">
        <v>0.81</v>
      </c>
      <c r="P12" s="94" t="n"/>
      <c r="Q12" s="31" t="n">
        <v>39</v>
      </c>
    </row>
    <row customFormat="true" ht="15" outlineLevel="0" r="13" s="56">
      <c r="A13" s="62" t="n"/>
      <c r="B13" s="58" t="s">
        <v>48</v>
      </c>
      <c r="C13" s="58" t="n">
        <f aca="false" ca="false" dt2D="false" dtr="false" t="normal">C9+C10+100+60</f>
        <v>560</v>
      </c>
      <c r="D13" s="59" t="n">
        <f aca="false" ca="false" dt2D="false" dtr="false" t="normal">SUM(D9:D12)</f>
        <v>17.828</v>
      </c>
      <c r="E13" s="59" t="n">
        <f aca="false" ca="false" dt2D="false" dtr="false" t="normal">SUM(E9:E12)</f>
        <v>20.375</v>
      </c>
      <c r="F13" s="59" t="n">
        <f aca="false" ca="false" dt2D="false" dtr="false" t="normal">SUM(F9:F12)</f>
        <v>72.8</v>
      </c>
      <c r="G13" s="59" t="n">
        <f aca="false" ca="false" dt2D="false" dtr="false" t="normal">SUM(G9:G12)</f>
        <v>554.9</v>
      </c>
      <c r="H13" s="59" t="n">
        <f aca="false" ca="false" dt2D="false" dtr="false" t="normal">SUM(H9:H12)</f>
        <v>0.31</v>
      </c>
      <c r="I13" s="59" t="n">
        <f aca="false" ca="false" dt2D="false" dtr="false" t="normal">SUM(I9:I12)</f>
        <v>10.32</v>
      </c>
      <c r="J13" s="59" t="n">
        <f aca="false" ca="false" dt2D="false" dtr="false" t="normal">SUM(J9:J12)</f>
        <v>27.029999999999998</v>
      </c>
      <c r="K13" s="59" t="n">
        <f aca="false" ca="false" dt2D="false" dtr="false" t="normal">SUM(K9:K12)</f>
        <v>453.04799999999994</v>
      </c>
      <c r="L13" s="59" t="n">
        <f aca="false" ca="false" dt2D="false" dtr="false" t="normal">SUM(L9:L12)</f>
        <v>233.82</v>
      </c>
      <c r="M13" s="59" t="n">
        <f aca="false" ca="false" dt2D="false" dtr="false" t="normal">SUM(M9:M12)</f>
        <v>471.59000000000003</v>
      </c>
      <c r="N13" s="59" t="n">
        <f aca="false" ca="false" dt2D="false" dtr="false" t="normal">SUM(N9:N12)</f>
        <v>56.61</v>
      </c>
      <c r="O13" s="60" t="n">
        <f aca="false" ca="false" dt2D="false" dtr="false" t="normal">SUM(O9:O12)</f>
        <v>5.32</v>
      </c>
      <c r="P13" s="194" t="n">
        <f aca="false" ca="false" dt2D="false" dtr="false" t="normal">G13/2713*100</f>
        <v>20.453372650202727</v>
      </c>
      <c r="Q13" s="62" t="n"/>
    </row>
    <row customFormat="true" ht="15.75" outlineLevel="0" r="14" s="29">
      <c r="A14" s="19" t="n"/>
      <c r="B14" s="167" t="s">
        <v>49</v>
      </c>
      <c r="C14" s="50" t="n"/>
      <c r="D14" s="50" t="n"/>
      <c r="E14" s="50" t="n"/>
      <c r="F14" s="50" t="n"/>
      <c r="G14" s="50" t="n"/>
      <c r="H14" s="50" t="n"/>
      <c r="I14" s="50" t="n"/>
      <c r="J14" s="50" t="n"/>
      <c r="K14" s="50" t="n"/>
      <c r="L14" s="50" t="n"/>
      <c r="M14" s="50" t="n"/>
      <c r="N14" s="50" t="n"/>
      <c r="O14" s="51" t="n"/>
      <c r="P14" s="94" t="n"/>
      <c r="Q14" s="19" t="n"/>
    </row>
    <row customFormat="true" ht="15.75" outlineLevel="0" r="15" s="29">
      <c r="A15" s="19" t="n"/>
      <c r="B15" s="31" t="s">
        <v>103</v>
      </c>
      <c r="C15" s="50" t="n">
        <v>100</v>
      </c>
      <c r="D15" s="50" t="n">
        <v>0.76</v>
      </c>
      <c r="E15" s="50" t="n">
        <v>1.7</v>
      </c>
      <c r="F15" s="50" t="n">
        <v>2.38</v>
      </c>
      <c r="G15" s="50" t="n">
        <v>67.3</v>
      </c>
      <c r="H15" s="50" t="n">
        <v>0.03</v>
      </c>
      <c r="I15" s="50" t="n">
        <v>0</v>
      </c>
      <c r="J15" s="50" t="n">
        <v>9.5</v>
      </c>
      <c r="K15" s="50" t="s">
        <v>81</v>
      </c>
      <c r="L15" s="50" t="n">
        <v>21.85</v>
      </c>
      <c r="M15" s="50" t="n">
        <v>40.2</v>
      </c>
      <c r="N15" s="50" t="n">
        <v>13.3</v>
      </c>
      <c r="O15" s="51" t="n">
        <v>0.57</v>
      </c>
      <c r="P15" s="94" t="n"/>
      <c r="Q15" s="19" t="n">
        <v>9</v>
      </c>
    </row>
    <row customFormat="true" ht="15.75" outlineLevel="0" r="16" s="29">
      <c r="A16" s="19" t="n"/>
      <c r="B16" s="50" t="s">
        <v>130</v>
      </c>
      <c r="C16" s="50" t="n">
        <v>250</v>
      </c>
      <c r="D16" s="50" t="n">
        <v>5.49</v>
      </c>
      <c r="E16" s="50" t="n">
        <v>5.28</v>
      </c>
      <c r="F16" s="50" t="n">
        <v>16.33</v>
      </c>
      <c r="G16" s="50" t="n">
        <v>184.75</v>
      </c>
      <c r="H16" s="50" t="n">
        <v>0.23</v>
      </c>
      <c r="I16" s="50" t="n"/>
      <c r="J16" s="50" t="n">
        <v>5.81</v>
      </c>
      <c r="K16" s="50" t="n">
        <v>0</v>
      </c>
      <c r="L16" s="50" t="n">
        <v>38.08</v>
      </c>
      <c r="M16" s="50" t="n">
        <v>87.18</v>
      </c>
      <c r="N16" s="50" t="n">
        <v>35.3</v>
      </c>
      <c r="O16" s="51" t="n">
        <v>2.03</v>
      </c>
      <c r="P16" s="94" t="n"/>
      <c r="Q16" s="19" t="n">
        <v>14</v>
      </c>
    </row>
    <row customFormat="true" ht="15.75" outlineLevel="0" r="17" s="29">
      <c r="A17" s="19" t="n"/>
      <c r="B17" s="50" t="s">
        <v>52</v>
      </c>
      <c r="C17" s="69" t="n">
        <v>200</v>
      </c>
      <c r="D17" s="50" t="n">
        <v>3.8</v>
      </c>
      <c r="E17" s="50" t="n">
        <v>7.5</v>
      </c>
      <c r="F17" s="50" t="n">
        <v>14.33</v>
      </c>
      <c r="G17" s="50" t="n">
        <v>320.95</v>
      </c>
      <c r="H17" s="50" t="n">
        <v>0.72</v>
      </c>
      <c r="I17" s="50" t="n">
        <v>0</v>
      </c>
      <c r="J17" s="50" t="n">
        <v>0.06</v>
      </c>
      <c r="K17" s="50" t="n">
        <v>0.92</v>
      </c>
      <c r="L17" s="50" t="n">
        <v>51</v>
      </c>
      <c r="M17" s="50" t="n">
        <v>91</v>
      </c>
      <c r="N17" s="50" t="n">
        <v>29</v>
      </c>
      <c r="O17" s="51" t="n">
        <v>1.1</v>
      </c>
      <c r="P17" s="94" t="n"/>
      <c r="Q17" s="19" t="n">
        <v>70</v>
      </c>
    </row>
    <row customFormat="true" ht="15.75" outlineLevel="0" r="18" s="29">
      <c r="A18" s="19" t="n"/>
      <c r="B18" s="195" t="s">
        <v>131</v>
      </c>
      <c r="C18" s="50" t="n">
        <v>200</v>
      </c>
      <c r="D18" s="50" t="n">
        <v>1</v>
      </c>
      <c r="E18" s="50" t="n">
        <v>0.1</v>
      </c>
      <c r="F18" s="50" t="n">
        <v>11.2</v>
      </c>
      <c r="G18" s="50" t="n">
        <v>46</v>
      </c>
      <c r="H18" s="50" t="n">
        <v>0.01</v>
      </c>
      <c r="I18" s="50" t="n">
        <v>0</v>
      </c>
      <c r="J18" s="50" t="n">
        <v>4</v>
      </c>
      <c r="K18" s="50" t="n">
        <v>0</v>
      </c>
      <c r="L18" s="50" t="n">
        <v>7</v>
      </c>
      <c r="M18" s="50" t="n">
        <v>0</v>
      </c>
      <c r="N18" s="50" t="n">
        <v>10</v>
      </c>
      <c r="O18" s="51" t="n">
        <v>1.4</v>
      </c>
      <c r="P18" s="94" t="n"/>
      <c r="Q18" s="19" t="n">
        <v>81</v>
      </c>
    </row>
    <row customFormat="true" ht="15.75" outlineLevel="0" r="19" s="29">
      <c r="A19" s="19" t="n"/>
      <c r="B19" s="50" t="s">
        <v>55</v>
      </c>
      <c r="C19" s="50" t="n">
        <v>50</v>
      </c>
      <c r="D19" s="31" t="n">
        <v>3.16</v>
      </c>
      <c r="E19" s="31" t="n">
        <v>0.4</v>
      </c>
      <c r="F19" s="31" t="n">
        <v>19.32</v>
      </c>
      <c r="G19" s="31" t="n">
        <v>93.53</v>
      </c>
      <c r="H19" s="31" t="n">
        <v>0.04</v>
      </c>
      <c r="I19" s="41" t="n"/>
      <c r="J19" s="31" t="n"/>
      <c r="K19" s="31" t="n"/>
      <c r="L19" s="31" t="n">
        <v>9.2</v>
      </c>
      <c r="M19" s="31" t="n">
        <v>34.8</v>
      </c>
      <c r="N19" s="31" t="n">
        <v>13.2</v>
      </c>
      <c r="O19" s="54" t="n">
        <v>0.44</v>
      </c>
      <c r="P19" s="94" t="n"/>
      <c r="Q19" s="19" t="n"/>
    </row>
    <row customFormat="true" ht="15.75" outlineLevel="0" r="20" s="29">
      <c r="A20" s="19" t="n"/>
      <c r="B20" s="50" t="s">
        <v>56</v>
      </c>
      <c r="C20" s="50" t="n">
        <v>60</v>
      </c>
      <c r="D20" s="50" t="n">
        <v>2.24</v>
      </c>
      <c r="E20" s="50" t="n">
        <v>0.44</v>
      </c>
      <c r="F20" s="50" t="n">
        <v>0.68</v>
      </c>
      <c r="G20" s="50" t="n">
        <v>91.96</v>
      </c>
      <c r="H20" s="50" t="n">
        <v>0.68</v>
      </c>
      <c r="I20" s="50" t="n">
        <v>0.8</v>
      </c>
      <c r="J20" s="50" t="n"/>
      <c r="K20" s="50" t="n"/>
      <c r="L20" s="72" t="n">
        <v>9.2</v>
      </c>
      <c r="M20" s="50" t="n">
        <v>42.4</v>
      </c>
      <c r="N20" s="50" t="n">
        <v>10</v>
      </c>
      <c r="O20" s="51" t="n">
        <v>1</v>
      </c>
      <c r="P20" s="196" t="n"/>
      <c r="Q20" s="19" t="n"/>
    </row>
    <row customFormat="true" ht="13.5" outlineLevel="0" r="21" s="29">
      <c r="A21" s="19" t="n"/>
      <c r="B21" s="19" t="s">
        <v>84</v>
      </c>
      <c r="C21" s="69" t="n">
        <v>80</v>
      </c>
      <c r="D21" s="69" t="n">
        <v>5.8</v>
      </c>
      <c r="E21" s="69" t="n">
        <v>5</v>
      </c>
      <c r="F21" s="69" t="n">
        <v>8.4</v>
      </c>
      <c r="G21" s="69" t="n">
        <v>108</v>
      </c>
      <c r="H21" s="70" t="n">
        <v>0.04</v>
      </c>
      <c r="I21" s="70" t="n">
        <v>0</v>
      </c>
      <c r="J21" s="69" t="n">
        <v>0.6</v>
      </c>
      <c r="K21" s="69" t="n">
        <v>0</v>
      </c>
      <c r="L21" s="69" t="n">
        <v>248</v>
      </c>
      <c r="M21" s="69" t="n">
        <v>0</v>
      </c>
      <c r="N21" s="69" t="n">
        <v>0</v>
      </c>
      <c r="O21" s="71" t="n">
        <v>0.2</v>
      </c>
      <c r="P21" s="98" t="n"/>
      <c r="Q21" s="19" t="n"/>
    </row>
    <row customFormat="true" ht="15" outlineLevel="0" r="22" s="56">
      <c r="A22" s="39" t="n"/>
      <c r="B22" s="75" t="s">
        <v>132</v>
      </c>
      <c r="C22" s="158" t="n">
        <f aca="false" ca="false" dt2D="false" dtr="false" t="normal">SUM(C15:C21)</f>
        <v>940</v>
      </c>
      <c r="D22" s="158" t="n">
        <f aca="false" ca="false" dt2D="false" dtr="false" t="normal">SUM(D15:D21)</f>
        <v>22.250000000000004</v>
      </c>
      <c r="E22" s="158" t="n">
        <f aca="false" ca="false" dt2D="false" dtr="false" t="normal">SUM(E15:E21)</f>
        <v>20.42</v>
      </c>
      <c r="F22" s="158" t="n">
        <f aca="false" ca="false" dt2D="false" dtr="false" t="normal">SUM(F15:F21)</f>
        <v>72.64</v>
      </c>
      <c r="G22" s="158" t="n">
        <f aca="false" ca="false" dt2D="false" dtr="false" t="normal">SUM(G15:G21)</f>
        <v>912.49</v>
      </c>
      <c r="H22" s="158" t="n">
        <f aca="false" ca="false" dt2D="false" dtr="false" t="normal">SUM(H15:H21)</f>
        <v>1.75</v>
      </c>
      <c r="I22" s="158" t="n">
        <f aca="false" ca="false" dt2D="false" dtr="false" t="normal">SUM(I15:I21)</f>
        <v>0.8</v>
      </c>
      <c r="J22" s="158" t="n">
        <f aca="false" ca="false" dt2D="false" dtr="false" t="normal">SUM(J15:J21)</f>
        <v>19.97</v>
      </c>
      <c r="K22" s="158" t="n">
        <f aca="false" ca="false" dt2D="false" dtr="false" t="normal">SUM(K15:K21)</f>
        <v>0.92</v>
      </c>
      <c r="L22" s="158" t="n">
        <f aca="false" ca="false" dt2D="false" dtr="false" t="normal">SUM(L15:L21)</f>
        <v>384.33000000000004</v>
      </c>
      <c r="M22" s="158" t="n">
        <f aca="false" ca="false" dt2D="false" dtr="false" t="normal">SUM(M15:M21)</f>
        <v>295.58</v>
      </c>
      <c r="N22" s="158" t="n">
        <f aca="false" ca="false" dt2D="false" dtr="false" t="normal">SUM(N15:N21)</f>
        <v>110.8</v>
      </c>
      <c r="O22" s="158" t="n">
        <f aca="false" ca="false" dt2D="false" dtr="false" t="normal">SUM(O15:O21)</f>
        <v>6.74</v>
      </c>
      <c r="P22" s="197" t="n">
        <f aca="false" ca="false" dt2D="false" dtr="false" t="normal">G22/2720*100</f>
        <v>33.547426470588235</v>
      </c>
      <c r="Q22" s="39" t="n"/>
    </row>
    <row customFormat="true" ht="15.75" outlineLevel="0" r="23" s="29">
      <c r="A23" s="19" t="n"/>
      <c r="B23" s="19" t="s">
        <v>81</v>
      </c>
      <c r="C23" s="50" t="n"/>
      <c r="D23" s="50" t="n"/>
      <c r="E23" s="50" t="n"/>
      <c r="F23" s="50" t="n"/>
      <c r="G23" s="50" t="n"/>
      <c r="H23" s="198" t="n"/>
      <c r="I23" s="50" t="n"/>
      <c r="J23" s="50" t="n"/>
      <c r="K23" s="50" t="n"/>
      <c r="L23" s="50" t="n"/>
      <c r="M23" s="50" t="n"/>
      <c r="N23" s="50" t="n"/>
      <c r="O23" s="51" t="n"/>
      <c r="P23" s="94" t="n"/>
      <c r="Q23" s="19" t="n"/>
    </row>
    <row customFormat="true" ht="15" outlineLevel="0" r="24" s="56">
      <c r="A24" s="39" t="n"/>
      <c r="B24" s="123" t="s">
        <v>58</v>
      </c>
      <c r="C24" s="123" t="n">
        <f aca="false" ca="false" dt2D="false" dtr="false" t="normal">C13+C22</f>
        <v>1500</v>
      </c>
      <c r="D24" s="124" t="n">
        <f aca="false" ca="false" dt2D="false" dtr="false" t="normal">D13+D22</f>
        <v>40.078</v>
      </c>
      <c r="E24" s="124" t="n">
        <f aca="false" ca="false" dt2D="false" dtr="false" t="normal">E13+E22</f>
        <v>40.795</v>
      </c>
      <c r="F24" s="124" t="n">
        <f aca="false" ca="false" dt2D="false" dtr="false" t="normal">F13+F22</f>
        <v>145.44</v>
      </c>
      <c r="G24" s="124" t="n">
        <f aca="false" ca="false" dt2D="false" dtr="false" t="normal">G13+G22</f>
        <v>1467.3899999999999</v>
      </c>
      <c r="H24" s="124" t="n">
        <f aca="false" ca="false" dt2D="false" dtr="false" t="normal">H13+H22</f>
        <v>2.06</v>
      </c>
      <c r="I24" s="124" t="n">
        <f aca="false" ca="false" dt2D="false" dtr="false" t="normal">I13+I22</f>
        <v>11.120000000000001</v>
      </c>
      <c r="J24" s="124" t="n">
        <f aca="false" ca="false" dt2D="false" dtr="false" t="normal">J13+J22</f>
        <v>47</v>
      </c>
      <c r="K24" s="124" t="n">
        <f aca="false" ca="false" dt2D="false" dtr="false" t="normal">K13+K22</f>
        <v>453.96799999999996</v>
      </c>
      <c r="L24" s="124" t="n">
        <f aca="false" ca="false" dt2D="false" dtr="false" t="normal">L13+L22</f>
        <v>618.1500000000001</v>
      </c>
      <c r="M24" s="124" t="n">
        <f aca="false" ca="false" dt2D="false" dtr="false" t="normal">M13+M22</f>
        <v>767.1700000000001</v>
      </c>
      <c r="N24" s="124" t="n">
        <f aca="false" ca="false" dt2D="false" dtr="false" t="normal">N13+N22</f>
        <v>167.41</v>
      </c>
      <c r="O24" s="161" t="n">
        <f aca="false" ca="false" dt2D="false" dtr="false" t="normal">O13+O22</f>
        <v>12.06</v>
      </c>
      <c r="P24" s="199" t="n">
        <f aca="false" ca="false" dt2D="false" dtr="false" t="normal">P13+P22</f>
        <v>54.00079912079096</v>
      </c>
      <c r="Q24" s="39" t="n"/>
    </row>
    <row customFormat="true" customHeight="true" ht="13.5" outlineLevel="0" r="25" s="29">
      <c r="A25" s="19" t="n"/>
      <c r="B25" s="19" t="n"/>
      <c r="C25" s="19" t="n"/>
      <c r="D25" s="19" t="n"/>
      <c r="E25" s="19" t="n"/>
      <c r="F25" s="19" t="n"/>
      <c r="G25" s="19" t="n"/>
      <c r="H25" s="19" t="n"/>
      <c r="I25" s="19" t="n"/>
      <c r="J25" s="19" t="n"/>
      <c r="K25" s="19" t="n"/>
      <c r="L25" s="19" t="n"/>
      <c r="M25" s="19" t="n"/>
      <c r="N25" s="19" t="n"/>
      <c r="O25" s="26" t="n"/>
      <c r="P25" s="94" t="n"/>
      <c r="Q25" s="19" t="n"/>
    </row>
    <row customFormat="true" ht="16.5" outlineLevel="0" r="26" s="29">
      <c r="A26" s="183" t="n"/>
      <c r="B26" s="30" t="n"/>
      <c r="C26" s="30" t="n"/>
      <c r="D26" s="30" t="n">
        <v>1</v>
      </c>
      <c r="E26" s="200" t="n">
        <f aca="false" ca="false" dt2D="false" dtr="false" t="normal">E24/D24</f>
        <v>1.0178901142771595</v>
      </c>
      <c r="F26" s="201" t="n">
        <f aca="false" ca="false" dt2D="false" dtr="false" t="normal">F24/D24</f>
        <v>3.628923598981985</v>
      </c>
      <c r="G26" s="202" t="n"/>
      <c r="H26" s="30" t="n"/>
      <c r="I26" s="30" t="n"/>
      <c r="J26" s="30" t="n"/>
      <c r="K26" s="30" t="n"/>
      <c r="L26" s="30" t="n"/>
      <c r="M26" s="30" t="n"/>
      <c r="N26" s="30" t="n"/>
      <c r="O26" s="78" t="n"/>
      <c r="P26" s="94" t="n"/>
      <c r="Q26" s="183" t="n"/>
    </row>
    <row customFormat="true" ht="15.75" outlineLevel="0" r="27" s="29">
      <c r="A27" s="30" t="n"/>
      <c r="B27" s="30" t="n"/>
      <c r="C27" s="30" t="n"/>
      <c r="D27" s="263" t="n"/>
      <c r="E27" s="263" t="n"/>
      <c r="F27" s="263" t="n"/>
      <c r="G27" s="263" t="n"/>
      <c r="H27" s="263" t="n"/>
      <c r="I27" s="263" t="n"/>
      <c r="J27" s="263" t="n"/>
      <c r="K27" s="263" t="n"/>
      <c r="L27" s="263" t="n"/>
      <c r="M27" s="263" t="n"/>
      <c r="N27" s="263" t="n"/>
      <c r="O27" s="264" t="n"/>
      <c r="P27" s="94" t="n"/>
      <c r="Q27" s="30" t="n"/>
    </row>
    <row customFormat="true" ht="12.75" outlineLevel="0" r="28" s="29">
      <c r="A28" s="0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  <c r="L28" s="0" t="n"/>
      <c r="M28" s="0" t="n"/>
      <c r="N28" s="0" t="n"/>
      <c r="O28" s="0" t="n"/>
    </row>
  </sheetData>
  <mergeCells count="13">
    <mergeCell ref="H6:K6"/>
    <mergeCell ref="P6:P8"/>
    <mergeCell ref="L6:O6"/>
    <mergeCell ref="F5:J5"/>
    <mergeCell ref="D6:F6"/>
    <mergeCell ref="G6:G7"/>
    <mergeCell ref="B6:B7"/>
    <mergeCell ref="C6:C7"/>
    <mergeCell ref="A1:B1"/>
    <mergeCell ref="A2:B2"/>
    <mergeCell ref="A4:B4"/>
    <mergeCell ref="A5:B5"/>
    <mergeCell ref="A3:B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9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8.59684332521843"/>
    <col bestFit="true" customWidth="true" max="4" min="4" outlineLevel="0" width="10.4289577316304"/>
    <col bestFit="true" customWidth="true" max="6" min="6" outlineLevel="0" width="9.44243469381852"/>
  </cols>
  <sheetData>
    <row customHeight="true" ht="13.5" outlineLevel="0" r="1">
      <c r="A1" s="10" t="s">
        <v>140</v>
      </c>
      <c r="B1" s="10" t="s"/>
    </row>
    <row customHeight="true" ht="15.75" outlineLevel="0" r="2">
      <c r="A2" s="10" t="s">
        <v>120</v>
      </c>
      <c r="B2" s="10" t="s"/>
    </row>
    <row customHeight="true" ht="13.5" outlineLevel="0" r="3">
      <c r="A3" s="11" t="s">
        <v>18</v>
      </c>
      <c r="B3" s="11" t="s"/>
    </row>
    <row customHeight="true" ht="16.5" outlineLevel="0" r="4">
      <c r="A4" s="10" t="s">
        <v>141</v>
      </c>
      <c r="B4" s="10" t="s"/>
    </row>
    <row customHeight="true" ht="18.75" outlineLevel="0" r="5">
      <c r="A5" s="12" t="n"/>
      <c r="B5" s="13" t="s"/>
      <c r="F5" s="14" t="s">
        <v>142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150" t="s">
        <v>29</v>
      </c>
      <c r="Q6" s="19" t="s">
        <v>22</v>
      </c>
    </row>
    <row customFormat="true" ht="13.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257" t="s"/>
      <c r="Q7" s="19" t="n"/>
    </row>
    <row customFormat="true" customHeight="true" ht="25.5" outlineLevel="0" r="8" s="29">
      <c r="A8" s="39" t="n"/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258" t="s"/>
      <c r="Q8" s="39" t="n"/>
    </row>
    <row ht="15.75" outlineLevel="0" r="9">
      <c r="A9" s="31" t="n"/>
      <c r="B9" s="31" t="s">
        <v>42</v>
      </c>
      <c r="C9" s="31" t="n">
        <v>200</v>
      </c>
      <c r="D9" s="31" t="n">
        <v>5.97</v>
      </c>
      <c r="E9" s="40" t="n">
        <v>5.48</v>
      </c>
      <c r="F9" s="40" t="n">
        <v>19.08</v>
      </c>
      <c r="G9" s="40" t="n">
        <v>181</v>
      </c>
      <c r="H9" s="31" t="n">
        <v>0.11</v>
      </c>
      <c r="I9" s="41" t="n">
        <v>0</v>
      </c>
      <c r="J9" s="40" t="n">
        <v>0.91</v>
      </c>
      <c r="K9" s="31" t="n">
        <v>30.6</v>
      </c>
      <c r="L9" s="40" t="n">
        <v>160.88</v>
      </c>
      <c r="M9" s="31" t="n">
        <v>165.66</v>
      </c>
      <c r="N9" s="31" t="n">
        <v>46.46</v>
      </c>
      <c r="O9" s="42" t="n">
        <v>1.13</v>
      </c>
      <c r="P9" s="94" t="n"/>
      <c r="Q9" s="31" t="n">
        <v>29</v>
      </c>
    </row>
    <row customFormat="true" ht="13.5" outlineLevel="0" r="10" s="29">
      <c r="A10" s="19" t="n"/>
      <c r="B10" s="19" t="s">
        <v>102</v>
      </c>
      <c r="C10" s="69" t="n">
        <v>200</v>
      </c>
      <c r="D10" s="69" t="n">
        <v>0.2</v>
      </c>
      <c r="E10" s="69" t="n">
        <v>0.05</v>
      </c>
      <c r="F10" s="69" t="n">
        <v>15.1</v>
      </c>
      <c r="G10" s="69" t="n">
        <v>57</v>
      </c>
      <c r="H10" s="70" t="n">
        <v>0</v>
      </c>
      <c r="I10" s="70" t="n">
        <v>0</v>
      </c>
      <c r="J10" s="69" t="n"/>
      <c r="K10" s="69" t="n">
        <v>0.09</v>
      </c>
      <c r="L10" s="69" t="n">
        <v>0.09</v>
      </c>
      <c r="M10" s="69" t="n">
        <v>0</v>
      </c>
      <c r="N10" s="69" t="n">
        <v>3.9</v>
      </c>
      <c r="O10" s="71" t="n">
        <v>0.8</v>
      </c>
      <c r="P10" s="98" t="n"/>
      <c r="Q10" s="19" t="n">
        <v>48</v>
      </c>
    </row>
    <row customFormat="true" ht="13.5" outlineLevel="0" r="11" s="29">
      <c r="A11" s="19" t="n"/>
      <c r="B11" s="19" t="s">
        <v>62</v>
      </c>
      <c r="C11" s="49" t="s">
        <v>63</v>
      </c>
      <c r="D11" s="69" t="n">
        <v>4.64</v>
      </c>
      <c r="E11" s="95" t="n">
        <v>12.22</v>
      </c>
      <c r="F11" s="96" t="n">
        <v>13.222</v>
      </c>
      <c r="G11" s="69" t="n">
        <v>149.7</v>
      </c>
      <c r="H11" s="70" t="n">
        <v>0.01</v>
      </c>
      <c r="I11" s="70" t="n">
        <v>5.99</v>
      </c>
      <c r="J11" s="69" t="n">
        <v>0.14</v>
      </c>
      <c r="K11" s="69" t="n">
        <v>52</v>
      </c>
      <c r="L11" s="69" t="n">
        <v>176</v>
      </c>
      <c r="M11" s="69" t="n">
        <v>100</v>
      </c>
      <c r="N11" s="69" t="n">
        <v>7</v>
      </c>
      <c r="O11" s="71" t="n">
        <v>0.2</v>
      </c>
      <c r="P11" s="98" t="n"/>
      <c r="Q11" s="19" t="n">
        <v>78</v>
      </c>
    </row>
    <row customFormat="true" ht="13.5" outlineLevel="0" r="12" s="29">
      <c r="A12" s="19" t="n"/>
      <c r="B12" s="19" t="s">
        <v>143</v>
      </c>
      <c r="C12" s="69" t="s">
        <v>46</v>
      </c>
      <c r="D12" s="69" t="n">
        <v>1.4</v>
      </c>
      <c r="E12" s="69" t="n">
        <v>0.55</v>
      </c>
      <c r="F12" s="69" t="n">
        <v>18.9</v>
      </c>
      <c r="G12" s="69" t="n">
        <v>141.76</v>
      </c>
      <c r="H12" s="70" t="n">
        <v>0</v>
      </c>
      <c r="I12" s="70" t="n">
        <v>0</v>
      </c>
      <c r="J12" s="69" t="n">
        <v>9</v>
      </c>
      <c r="K12" s="69" t="n">
        <v>0</v>
      </c>
      <c r="L12" s="69" t="n">
        <v>7.88</v>
      </c>
      <c r="M12" s="69" t="n">
        <v>28.66</v>
      </c>
      <c r="N12" s="69" t="n">
        <v>37.8</v>
      </c>
      <c r="O12" s="71" t="n">
        <v>0.5</v>
      </c>
      <c r="P12" s="209" t="n"/>
      <c r="Q12" s="19" t="n">
        <v>105</v>
      </c>
    </row>
    <row customFormat="true" ht="13.5" outlineLevel="0" r="13" s="56">
      <c r="A13" s="62" t="n"/>
      <c r="B13" s="58" t="s">
        <v>48</v>
      </c>
      <c r="C13" s="58" t="n">
        <f aca="false" ca="false" dt2D="false" dtr="false" t="normal">C9+C10+68+100</f>
        <v>568</v>
      </c>
      <c r="D13" s="59" t="n">
        <f aca="false" ca="false" dt2D="false" dtr="false" t="normal">SUM(D9:D12)</f>
        <v>12.209999999999999</v>
      </c>
      <c r="E13" s="59" t="n">
        <f aca="false" ca="false" dt2D="false" dtr="false" t="normal">SUM(E9:E12)</f>
        <v>18.3</v>
      </c>
      <c r="F13" s="59" t="n">
        <f aca="false" ca="false" dt2D="false" dtr="false" t="normal">SUM(F9:F12)</f>
        <v>66.30199999999999</v>
      </c>
      <c r="G13" s="59" t="n">
        <f aca="false" ca="false" dt2D="false" dtr="false" t="normal">SUM(G9:G12)</f>
        <v>529.46</v>
      </c>
      <c r="H13" s="59" t="n">
        <f aca="false" ca="false" dt2D="false" dtr="false" t="normal">SUM(H9:H12)</f>
        <v>0.12</v>
      </c>
      <c r="I13" s="59" t="n">
        <f aca="false" ca="false" dt2D="false" dtr="false" t="normal">SUM(I9:I12)</f>
        <v>5.99</v>
      </c>
      <c r="J13" s="59" t="n">
        <f aca="false" ca="false" dt2D="false" dtr="false" t="normal">SUM(J9:J12)</f>
        <v>10.05</v>
      </c>
      <c r="K13" s="59" t="n">
        <f aca="false" ca="false" dt2D="false" dtr="false" t="normal">SUM(K9:K12)</f>
        <v>82.69</v>
      </c>
      <c r="L13" s="59" t="n">
        <f aca="false" ca="false" dt2D="false" dtr="false" t="normal">SUM(L9:L12)</f>
        <v>344.85</v>
      </c>
      <c r="M13" s="59" t="n">
        <f aca="false" ca="false" dt2D="false" dtr="false" t="normal">SUM(M9:M12)</f>
        <v>294.32</v>
      </c>
      <c r="N13" s="59" t="n">
        <f aca="false" ca="false" dt2D="false" dtr="false" t="normal">SUM(N9:N12)</f>
        <v>95.16</v>
      </c>
      <c r="O13" s="60" t="n">
        <f aca="false" ca="false" dt2D="false" dtr="false" t="normal">SUM(O9:O12)</f>
        <v>2.63</v>
      </c>
      <c r="P13" s="154" t="n">
        <f aca="false" ca="false" dt2D="false" dtr="false" t="normal">G13/2720*100</f>
        <v>19.46544117647059</v>
      </c>
      <c r="Q13" s="62" t="n"/>
    </row>
    <row customFormat="true" ht="15" outlineLevel="0" r="14" s="29">
      <c r="A14" s="19" t="n"/>
      <c r="B14" s="167" t="s">
        <v>49</v>
      </c>
      <c r="C14" s="50" t="n"/>
      <c r="D14" s="50" t="n"/>
      <c r="E14" s="50" t="n"/>
      <c r="F14" s="50" t="n"/>
      <c r="G14" s="50" t="n"/>
      <c r="H14" s="50" t="n"/>
      <c r="I14" s="50" t="n"/>
      <c r="J14" s="50" t="n"/>
      <c r="K14" s="50" t="n"/>
      <c r="L14" s="50" t="n"/>
      <c r="M14" s="50" t="n"/>
      <c r="N14" s="50" t="n"/>
      <c r="O14" s="51" t="n"/>
      <c r="P14" s="98" t="n"/>
      <c r="Q14" s="19" t="n"/>
    </row>
    <row customFormat="true" ht="15.75" outlineLevel="0" r="15" s="253">
      <c r="A15" s="68" t="n"/>
      <c r="B15" s="64" t="s">
        <v>79</v>
      </c>
      <c r="C15" s="65" t="n">
        <v>100</v>
      </c>
      <c r="D15" s="65" t="n">
        <v>8.29</v>
      </c>
      <c r="E15" s="65" t="n">
        <v>6.8</v>
      </c>
      <c r="F15" s="65" t="n">
        <v>6.73</v>
      </c>
      <c r="G15" s="65" t="n">
        <v>58</v>
      </c>
      <c r="H15" s="65" t="n">
        <v>0.27</v>
      </c>
      <c r="I15" s="65" t="n">
        <v>5.81</v>
      </c>
      <c r="J15" s="65" t="n">
        <v>18.95</v>
      </c>
      <c r="K15" s="65" t="n">
        <v>0.27</v>
      </c>
      <c r="L15" s="65" t="n">
        <v>74.81</v>
      </c>
      <c r="M15" s="65" t="n">
        <v>121.45</v>
      </c>
      <c r="N15" s="65" t="n">
        <v>42.79</v>
      </c>
      <c r="O15" s="66" t="n">
        <v>3.48</v>
      </c>
      <c r="P15" s="144" t="n"/>
      <c r="Q15" s="68" t="n">
        <v>3</v>
      </c>
    </row>
    <row customFormat="true" ht="13.5" outlineLevel="0" r="16" s="29">
      <c r="A16" s="19" t="n"/>
      <c r="B16" s="50" t="s">
        <v>94</v>
      </c>
      <c r="C16" s="50" t="n">
        <v>250</v>
      </c>
      <c r="D16" s="50" t="n">
        <v>2.1</v>
      </c>
      <c r="E16" s="50" t="n">
        <v>4.48</v>
      </c>
      <c r="F16" s="50" t="n">
        <v>14.69</v>
      </c>
      <c r="G16" s="50" t="n">
        <v>122.96</v>
      </c>
      <c r="H16" s="50" t="n">
        <v>0.14</v>
      </c>
      <c r="I16" s="50" t="n"/>
      <c r="J16" s="50" t="n">
        <v>8.5</v>
      </c>
      <c r="K16" s="50" t="n">
        <v>0</v>
      </c>
      <c r="L16" s="50" t="n">
        <v>32.14</v>
      </c>
      <c r="M16" s="50" t="n">
        <v>86.84</v>
      </c>
      <c r="N16" s="50" t="n">
        <v>53.78</v>
      </c>
      <c r="O16" s="51" t="n">
        <v>0.09</v>
      </c>
      <c r="P16" s="98" t="n"/>
      <c r="Q16" s="19" t="n">
        <v>18</v>
      </c>
    </row>
    <row customFormat="true" ht="13.5" outlineLevel="0" r="17" s="29">
      <c r="A17" s="19" t="n"/>
      <c r="B17" s="50" t="s">
        <v>144</v>
      </c>
      <c r="C17" s="69" t="s">
        <v>145</v>
      </c>
      <c r="D17" s="50" t="n">
        <v>11.03</v>
      </c>
      <c r="E17" s="50" t="n">
        <v>7.21</v>
      </c>
      <c r="F17" s="50" t="n">
        <v>16.49</v>
      </c>
      <c r="G17" s="50" t="n">
        <v>195</v>
      </c>
      <c r="H17" s="50" t="n">
        <v>0.13</v>
      </c>
      <c r="I17" s="50" t="n">
        <v>0</v>
      </c>
      <c r="J17" s="50" t="n">
        <v>4.36</v>
      </c>
      <c r="K17" s="50" t="n">
        <v>0.01</v>
      </c>
      <c r="L17" s="50" t="n">
        <v>67.74</v>
      </c>
      <c r="M17" s="50" t="n">
        <v>129.61</v>
      </c>
      <c r="N17" s="50" t="n">
        <v>77.7</v>
      </c>
      <c r="O17" s="51" t="n">
        <v>1.25</v>
      </c>
      <c r="P17" s="98" t="n"/>
      <c r="Q17" s="19" t="n">
        <v>30</v>
      </c>
    </row>
    <row customFormat="true" ht="13.5" outlineLevel="0" r="18" s="29">
      <c r="A18" s="19" t="n"/>
      <c r="B18" s="50" t="s">
        <v>96</v>
      </c>
      <c r="C18" s="50" t="n">
        <v>150</v>
      </c>
      <c r="D18" s="50" t="n">
        <v>3.96</v>
      </c>
      <c r="E18" s="50" t="n">
        <v>5.6</v>
      </c>
      <c r="F18" s="50" t="n">
        <v>22.05</v>
      </c>
      <c r="G18" s="50" t="n">
        <v>183</v>
      </c>
      <c r="H18" s="50" t="n">
        <v>0</v>
      </c>
      <c r="I18" s="50" t="n"/>
      <c r="J18" s="50" t="n">
        <v>21</v>
      </c>
      <c r="K18" s="50" t="n">
        <v>0</v>
      </c>
      <c r="L18" s="50" t="n">
        <v>42.45</v>
      </c>
      <c r="M18" s="50" t="n">
        <v>25.2</v>
      </c>
      <c r="N18" s="50" t="n">
        <v>24.1</v>
      </c>
      <c r="O18" s="51" t="n">
        <v>1</v>
      </c>
      <c r="P18" s="98" t="n"/>
      <c r="Q18" s="19" t="n">
        <v>38</v>
      </c>
    </row>
    <row customFormat="true" ht="13.5" outlineLevel="0" r="19" s="29">
      <c r="A19" s="50" t="n"/>
      <c r="B19" s="50" t="s">
        <v>72</v>
      </c>
      <c r="C19" s="50" t="n">
        <v>200</v>
      </c>
      <c r="D19" s="50" t="n">
        <v>1</v>
      </c>
      <c r="E19" s="50" t="n">
        <v>0</v>
      </c>
      <c r="F19" s="50" t="n">
        <v>25.4</v>
      </c>
      <c r="G19" s="50" t="n">
        <v>50</v>
      </c>
      <c r="H19" s="50" t="n">
        <v>0</v>
      </c>
      <c r="I19" s="65" t="n">
        <v>0</v>
      </c>
      <c r="J19" s="50" t="n">
        <v>8</v>
      </c>
      <c r="K19" s="50" t="n">
        <v>0</v>
      </c>
      <c r="L19" s="50" t="n">
        <v>40</v>
      </c>
      <c r="M19" s="50" t="n">
        <v>0</v>
      </c>
      <c r="N19" s="50" t="n">
        <v>20</v>
      </c>
      <c r="O19" s="51" t="n">
        <v>0.4</v>
      </c>
      <c r="P19" s="98" t="n"/>
      <c r="Q19" s="50" t="n">
        <v>13</v>
      </c>
    </row>
    <row customFormat="true" ht="13.5" outlineLevel="0" r="20" s="29">
      <c r="A20" s="19" t="n"/>
      <c r="B20" s="50" t="s">
        <v>55</v>
      </c>
      <c r="C20" s="50" t="n">
        <v>50</v>
      </c>
      <c r="D20" s="31" t="n">
        <v>3.16</v>
      </c>
      <c r="E20" s="31" t="n">
        <v>0.4</v>
      </c>
      <c r="F20" s="31" t="n">
        <v>19.32</v>
      </c>
      <c r="G20" s="31" t="n">
        <v>93.53</v>
      </c>
      <c r="H20" s="31" t="n">
        <v>0.04</v>
      </c>
      <c r="I20" s="41" t="n"/>
      <c r="J20" s="31" t="n"/>
      <c r="K20" s="31" t="n"/>
      <c r="L20" s="31" t="n">
        <v>9.2</v>
      </c>
      <c r="M20" s="31" t="n">
        <v>34.8</v>
      </c>
      <c r="N20" s="31" t="n">
        <v>13.2</v>
      </c>
      <c r="O20" s="54" t="n">
        <v>0.44</v>
      </c>
      <c r="P20" s="98" t="n"/>
      <c r="Q20" s="19" t="n"/>
    </row>
    <row customFormat="true" ht="13.5" outlineLevel="0" r="21" s="29">
      <c r="A21" s="19" t="n"/>
      <c r="B21" s="50" t="s">
        <v>56</v>
      </c>
      <c r="C21" s="50" t="n">
        <v>60</v>
      </c>
      <c r="D21" s="50" t="n">
        <v>2.24</v>
      </c>
      <c r="E21" s="50" t="n">
        <v>0.44</v>
      </c>
      <c r="F21" s="50" t="n">
        <v>0.68</v>
      </c>
      <c r="G21" s="50" t="n">
        <v>91.96</v>
      </c>
      <c r="H21" s="50" t="n">
        <v>0.68</v>
      </c>
      <c r="I21" s="50" t="n">
        <v>0.8</v>
      </c>
      <c r="J21" s="50" t="n"/>
      <c r="K21" s="50" t="n"/>
      <c r="L21" s="50" t="n">
        <v>9.2</v>
      </c>
      <c r="M21" s="50" t="n">
        <v>42.4</v>
      </c>
      <c r="N21" s="50" t="n">
        <v>10</v>
      </c>
      <c r="O21" s="51" t="n">
        <v>1.24</v>
      </c>
      <c r="P21" s="210" t="n"/>
      <c r="Q21" s="19" t="n"/>
    </row>
    <row customFormat="true" ht="13.5" outlineLevel="0" r="22" s="29">
      <c r="A22" s="19" t="n"/>
      <c r="B22" s="19" t="n"/>
      <c r="C22" s="50" t="n"/>
      <c r="D22" s="50" t="n"/>
      <c r="E22" s="50" t="n"/>
      <c r="F22" s="50" t="n"/>
      <c r="G22" s="50" t="n"/>
      <c r="H22" s="50" t="n"/>
      <c r="I22" s="50" t="n"/>
      <c r="J22" s="50" t="n"/>
      <c r="K22" s="50" t="n"/>
      <c r="L22" s="50" t="n"/>
      <c r="M22" s="50" t="n"/>
      <c r="N22" s="50" t="n"/>
      <c r="O22" s="51" t="n"/>
      <c r="P22" s="211" t="n"/>
      <c r="Q22" s="19" t="n"/>
    </row>
    <row customFormat="true" ht="13.5" outlineLevel="0" r="23" s="56">
      <c r="A23" s="39" t="n"/>
      <c r="B23" s="75" t="s">
        <v>132</v>
      </c>
      <c r="C23" s="158" t="n">
        <f aca="false" ca="false" dt2D="false" dtr="false" t="normal">C15+C16+150+C18+C19+C20+C21</f>
        <v>960</v>
      </c>
      <c r="D23" s="158" t="n">
        <f aca="false" ca="false" dt2D="false" dtr="false" t="normal">SUM(D15:D22)</f>
        <v>31.78</v>
      </c>
      <c r="E23" s="158" t="n">
        <f aca="false" ca="false" dt2D="false" dtr="false" t="normal">SUM(E15:E22)</f>
        <v>24.930000000000003</v>
      </c>
      <c r="F23" s="158" t="n">
        <f aca="false" ca="false" dt2D="false" dtr="false" t="normal">SUM(F15:F22)</f>
        <v>105.35999999999999</v>
      </c>
      <c r="G23" s="158" t="n">
        <f aca="false" ca="false" dt2D="false" dtr="false" t="normal">SUM(G15:G22)</f>
        <v>794.45</v>
      </c>
      <c r="H23" s="158" t="n">
        <f aca="false" ca="false" dt2D="false" dtr="false" t="normal">SUM(H15:H22)</f>
        <v>1.2600000000000002</v>
      </c>
      <c r="I23" s="158" t="n">
        <f aca="false" ca="false" dt2D="false" dtr="false" t="normal">SUM(I15:I22)</f>
        <v>6.609999999999999</v>
      </c>
      <c r="J23" s="158" t="n">
        <f aca="false" ca="false" dt2D="false" dtr="false" t="normal">SUM(J15:J22)</f>
        <v>60.81</v>
      </c>
      <c r="K23" s="158" t="n">
        <f aca="false" ca="false" dt2D="false" dtr="false" t="normal">SUM(K15:K22)</f>
        <v>0.28</v>
      </c>
      <c r="L23" s="158" t="n">
        <f aca="false" ca="false" dt2D="false" dtr="false" t="normal">SUM(L15:L22)</f>
        <v>275.53999999999996</v>
      </c>
      <c r="M23" s="158" t="n">
        <f aca="false" ca="false" dt2D="false" dtr="false" t="normal">SUM(M15:M22)</f>
        <v>440.3</v>
      </c>
      <c r="N23" s="158" t="n">
        <f aca="false" ca="false" dt2D="false" dtr="false" t="normal">SUM(N15:N22)</f>
        <v>241.56999999999996</v>
      </c>
      <c r="O23" s="159" t="n">
        <f aca="false" ca="false" dt2D="false" dtr="false" t="normal">SUM(O15:O22)</f>
        <v>7.900000000000001</v>
      </c>
      <c r="P23" s="160" t="n">
        <f aca="false" ca="false" dt2D="false" dtr="false" t="normal">G23/2720*100</f>
        <v>29.207720588235297</v>
      </c>
      <c r="Q23" s="39" t="n"/>
    </row>
    <row customFormat="true" ht="13.5" outlineLevel="0" r="24" s="29">
      <c r="A24" s="19" t="n"/>
      <c r="B24" s="19" t="s">
        <v>81</v>
      </c>
      <c r="C24" s="50" t="n"/>
      <c r="D24" s="50" t="n"/>
      <c r="E24" s="50" t="n"/>
      <c r="F24" s="50" t="n"/>
      <c r="G24" s="50" t="n"/>
      <c r="H24" s="50" t="n"/>
      <c r="I24" s="50" t="n"/>
      <c r="J24" s="50" t="n"/>
      <c r="K24" s="50" t="n"/>
      <c r="L24" s="50" t="n"/>
      <c r="M24" s="50" t="n"/>
      <c r="N24" s="50" t="n"/>
      <c r="O24" s="51" t="n"/>
      <c r="P24" s="98" t="n"/>
      <c r="Q24" s="19" t="n"/>
    </row>
    <row customFormat="true" ht="13.5" outlineLevel="0" r="25" s="56">
      <c r="A25" s="39" t="n"/>
      <c r="B25" s="123" t="s">
        <v>58</v>
      </c>
      <c r="C25" s="123" t="n">
        <f aca="false" ca="false" dt2D="false" dtr="false" t="normal">C13+C23</f>
        <v>1528</v>
      </c>
      <c r="D25" s="124" t="n">
        <f aca="false" ca="false" dt2D="false" dtr="false" t="normal">D13+D23</f>
        <v>43.99</v>
      </c>
      <c r="E25" s="124" t="n">
        <f aca="false" ca="false" dt2D="false" dtr="false" t="normal">E13+E23</f>
        <v>43.230000000000004</v>
      </c>
      <c r="F25" s="124" t="n">
        <f aca="false" ca="false" dt2D="false" dtr="false" t="normal">F13+F23</f>
        <v>171.66199999999998</v>
      </c>
      <c r="G25" s="124" t="n">
        <f aca="false" ca="false" dt2D="false" dtr="false" t="normal">G13+G23</f>
        <v>1323.91</v>
      </c>
      <c r="H25" s="124" t="n">
        <f aca="false" ca="false" dt2D="false" dtr="false" t="normal">H13+H23</f>
        <v>1.3800000000000003</v>
      </c>
      <c r="I25" s="124" t="n">
        <f aca="false" ca="false" dt2D="false" dtr="false" t="normal">I13+I23</f>
        <v>12.6</v>
      </c>
      <c r="J25" s="124" t="n">
        <f aca="false" ca="false" dt2D="false" dtr="false" t="normal">J13+J23</f>
        <v>70.86</v>
      </c>
      <c r="K25" s="124" t="n">
        <f aca="false" ca="false" dt2D="false" dtr="false" t="normal">K13+K23</f>
        <v>82.97</v>
      </c>
      <c r="L25" s="124" t="n">
        <f aca="false" ca="false" dt2D="false" dtr="false" t="normal">L13+L23</f>
        <v>620.39</v>
      </c>
      <c r="M25" s="124" t="n">
        <f aca="false" ca="false" dt2D="false" dtr="false" t="normal">M13+M23</f>
        <v>734.62</v>
      </c>
      <c r="N25" s="124" t="n">
        <f aca="false" ca="false" dt2D="false" dtr="false" t="normal">N13+N23</f>
        <v>336.72999999999996</v>
      </c>
      <c r="O25" s="161" t="n">
        <f aca="false" ca="false" dt2D="false" dtr="false" t="normal">O13+O23</f>
        <v>10.530000000000001</v>
      </c>
      <c r="P25" s="162" t="n">
        <f aca="false" ca="false" dt2D="false" dtr="false" t="normal">P13+P23</f>
        <v>48.67316176470589</v>
      </c>
      <c r="Q25" s="39" t="n"/>
    </row>
    <row customFormat="true" customHeight="true" ht="13.5" outlineLevel="0" r="26" s="29">
      <c r="A26" s="19" t="n"/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26" t="n"/>
      <c r="P26" s="98" t="n"/>
      <c r="Q26" s="19" t="n"/>
    </row>
    <row customFormat="true" ht="16.5" outlineLevel="0" r="27" s="29">
      <c r="A27" s="183" t="n"/>
      <c r="B27" s="30" t="n"/>
      <c r="C27" s="30" t="n"/>
      <c r="D27" s="263" t="n">
        <f aca="false" ca="false" dt2D="false" dtr="false" t="normal">D25/E25</f>
        <v>1.0175803839925976</v>
      </c>
      <c r="E27" s="30" t="n">
        <v>1</v>
      </c>
      <c r="F27" s="263" t="n">
        <f aca="false" ca="false" dt2D="false" dtr="false" t="normal">F25/E25</f>
        <v>3.9708998380754097</v>
      </c>
      <c r="G27" s="30" t="n"/>
      <c r="H27" s="30" t="n"/>
      <c r="I27" s="30" t="n"/>
      <c r="J27" s="30" t="n"/>
      <c r="K27" s="30" t="n"/>
      <c r="L27" s="30" t="n"/>
      <c r="M27" s="30" t="n"/>
      <c r="N27" s="30" t="n"/>
      <c r="O27" s="78" t="n"/>
      <c r="P27" s="98" t="n"/>
      <c r="Q27" s="183" t="n"/>
    </row>
    <row customFormat="true" ht="13.5" outlineLevel="0" r="28" s="29">
      <c r="A28" s="30" t="n"/>
      <c r="B28" s="30" t="n"/>
      <c r="C28" s="30" t="n"/>
      <c r="D28" s="263" t="n"/>
      <c r="E28" s="263" t="n"/>
      <c r="F28" s="263" t="n"/>
      <c r="G28" s="263" t="n"/>
      <c r="H28" s="263" t="n"/>
      <c r="I28" s="263" t="n"/>
      <c r="J28" s="263" t="n"/>
      <c r="K28" s="263" t="n"/>
      <c r="L28" s="263" t="n"/>
      <c r="M28" s="263" t="n"/>
      <c r="N28" s="263" t="n"/>
      <c r="O28" s="264" t="n"/>
      <c r="P28" s="98" t="n"/>
      <c r="Q28" s="3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</sheetData>
  <mergeCells count="13">
    <mergeCell ref="A1:B1"/>
    <mergeCell ref="A2:B2"/>
    <mergeCell ref="A3:B3"/>
    <mergeCell ref="A4:B4"/>
    <mergeCell ref="P6:P8"/>
    <mergeCell ref="L6:O6"/>
    <mergeCell ref="A5:B5"/>
    <mergeCell ref="F5:J5"/>
    <mergeCell ref="B6:B7"/>
    <mergeCell ref="C6:C7"/>
    <mergeCell ref="D6:F6"/>
    <mergeCell ref="G6:G7"/>
    <mergeCell ref="H6:K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1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7.32845694898303"/>
  </cols>
  <sheetData>
    <row customHeight="true" ht="13.5" outlineLevel="0" r="1">
      <c r="A1" s="10" t="s">
        <v>146</v>
      </c>
      <c r="B1" s="10" t="s"/>
    </row>
    <row customHeight="true" ht="15.75" outlineLevel="0" r="2">
      <c r="A2" s="10" t="s">
        <v>120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147</v>
      </c>
      <c r="B4" s="10" t="s"/>
    </row>
    <row customHeight="true" ht="18.75" outlineLevel="0" r="5">
      <c r="A5" s="12" t="n"/>
      <c r="B5" s="13" t="s"/>
      <c r="F5" s="14" t="s">
        <v>148</v>
      </c>
      <c r="G5" s="15" t="s"/>
      <c r="H5" s="15" t="s"/>
      <c r="I5" s="15" t="s"/>
      <c r="J5" s="16" t="s"/>
    </row>
    <row ht="13.5"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130" t="s">
        <v>29</v>
      </c>
      <c r="Q6" s="19" t="s">
        <v>22</v>
      </c>
    </row>
    <row customFormat="true" ht="13.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131" t="s"/>
      <c r="Q7" s="19" t="n"/>
    </row>
    <row customFormat="true" ht="13.5" outlineLevel="0" r="8" s="29">
      <c r="A8" s="39" t="n"/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132" t="s"/>
      <c r="Q8" s="39" t="n"/>
    </row>
    <row customFormat="true" ht="15.75" outlineLevel="0" r="9" s="29">
      <c r="A9" s="19" t="n"/>
      <c r="B9" s="133" t="s">
        <v>75</v>
      </c>
      <c r="C9" s="69" t="n">
        <v>200</v>
      </c>
      <c r="D9" s="69" t="n">
        <v>10.5</v>
      </c>
      <c r="E9" s="134" t="n">
        <v>11.11</v>
      </c>
      <c r="F9" s="134" t="n">
        <v>41.1</v>
      </c>
      <c r="G9" s="134" t="n">
        <v>281</v>
      </c>
      <c r="H9" s="69" t="n">
        <v>0.26</v>
      </c>
      <c r="I9" s="69" t="n">
        <v>0</v>
      </c>
      <c r="J9" s="134" t="n">
        <v>1.2</v>
      </c>
      <c r="K9" s="69" t="n">
        <v>81</v>
      </c>
      <c r="L9" s="134" t="n">
        <v>158.6</v>
      </c>
      <c r="M9" s="69" t="n">
        <v>257.3</v>
      </c>
      <c r="N9" s="69" t="n">
        <v>86.7</v>
      </c>
      <c r="O9" s="135" t="n">
        <v>2.75</v>
      </c>
      <c r="P9" s="94" t="n"/>
      <c r="Q9" s="19" t="n">
        <v>92</v>
      </c>
    </row>
    <row customFormat="true" ht="13.5" outlineLevel="0" r="10" s="29">
      <c r="A10" s="19" t="n"/>
      <c r="B10" s="19" t="s">
        <v>64</v>
      </c>
      <c r="C10" s="69" t="n">
        <v>200</v>
      </c>
      <c r="D10" s="69" t="n">
        <v>1.2</v>
      </c>
      <c r="E10" s="69" t="n">
        <v>1.33</v>
      </c>
      <c r="F10" s="69" t="n">
        <v>10.27</v>
      </c>
      <c r="G10" s="69" t="n">
        <v>116</v>
      </c>
      <c r="H10" s="70" t="n">
        <v>0.01</v>
      </c>
      <c r="I10" s="70" t="n">
        <v>0.03</v>
      </c>
      <c r="J10" s="69" t="n">
        <v>0.54</v>
      </c>
      <c r="K10" s="69" t="n">
        <v>0</v>
      </c>
      <c r="L10" s="69" t="n">
        <v>50.16</v>
      </c>
      <c r="M10" s="69" t="n">
        <v>37.5</v>
      </c>
      <c r="N10" s="69" t="n">
        <v>5.83</v>
      </c>
      <c r="O10" s="71" t="n">
        <v>0.06</v>
      </c>
      <c r="P10" s="98" t="n"/>
      <c r="Q10" s="19" t="n">
        <v>50</v>
      </c>
    </row>
    <row customFormat="true" ht="15.75" outlineLevel="0" r="11" s="137">
      <c r="A11" s="50" t="n"/>
      <c r="B11" s="31" t="s">
        <v>78</v>
      </c>
      <c r="C11" s="99" t="s">
        <v>46</v>
      </c>
      <c r="D11" s="99" t="n">
        <v>0.3</v>
      </c>
      <c r="E11" s="99" t="n">
        <v>0.3</v>
      </c>
      <c r="F11" s="99" t="n">
        <v>8.3</v>
      </c>
      <c r="G11" s="99" t="n">
        <v>47</v>
      </c>
      <c r="H11" s="99" t="n">
        <v>0</v>
      </c>
      <c r="I11" s="100" t="n">
        <v>0.5</v>
      </c>
      <c r="J11" s="99" t="n">
        <v>8.5</v>
      </c>
      <c r="K11" s="99" t="n">
        <v>0</v>
      </c>
      <c r="L11" s="99" t="n">
        <v>13.6</v>
      </c>
      <c r="M11" s="101" t="n">
        <v>9.4</v>
      </c>
      <c r="N11" s="101" t="n">
        <v>6.8</v>
      </c>
      <c r="O11" s="102" t="n">
        <v>1.9</v>
      </c>
      <c r="P11" s="103" t="n"/>
      <c r="Q11" s="50" t="n">
        <v>106</v>
      </c>
    </row>
    <row ht="15.75" outlineLevel="0" r="12">
      <c r="A12" s="31" t="n"/>
      <c r="B12" s="31" t="s">
        <v>77</v>
      </c>
      <c r="C12" s="140" t="s">
        <v>44</v>
      </c>
      <c r="D12" s="31" t="n">
        <v>1.778</v>
      </c>
      <c r="E12" s="31" t="n">
        <v>14.025</v>
      </c>
      <c r="F12" s="31" t="n">
        <v>34.5</v>
      </c>
      <c r="G12" s="31" t="n">
        <v>150</v>
      </c>
      <c r="H12" s="40" t="n">
        <v>0.06</v>
      </c>
      <c r="I12" s="53" t="n">
        <v>10.32</v>
      </c>
      <c r="J12" s="31" t="n"/>
      <c r="K12" s="31" t="n"/>
      <c r="L12" s="31" t="n">
        <v>12.1</v>
      </c>
      <c r="M12" s="31" t="n">
        <v>37.6</v>
      </c>
      <c r="N12" s="31" t="n">
        <v>8.14</v>
      </c>
      <c r="O12" s="54" t="n">
        <v>0.81</v>
      </c>
      <c r="P12" s="94" t="n"/>
      <c r="Q12" s="31" t="n">
        <v>39</v>
      </c>
    </row>
    <row customFormat="true" ht="15.75" outlineLevel="0" r="13" s="29">
      <c r="A13" s="19" t="n"/>
      <c r="B13" s="31" t="n"/>
      <c r="C13" s="50" t="n"/>
      <c r="D13" s="50" t="n"/>
      <c r="E13" s="50" t="n"/>
      <c r="F13" s="50" t="n"/>
      <c r="G13" s="50" t="n"/>
      <c r="H13" s="50" t="n"/>
      <c r="I13" s="50" t="n"/>
      <c r="J13" s="50" t="n"/>
      <c r="K13" s="50" t="n"/>
      <c r="L13" s="50" t="n"/>
      <c r="M13" s="50" t="n"/>
      <c r="N13" s="50" t="n"/>
      <c r="O13" s="51" t="n"/>
      <c r="P13" s="103" t="n"/>
      <c r="Q13" s="19" t="n"/>
    </row>
    <row customFormat="true" ht="15" outlineLevel="0" r="14" s="56">
      <c r="A14" s="62" t="n"/>
      <c r="B14" s="58" t="s">
        <v>92</v>
      </c>
      <c r="C14" s="58" t="n">
        <f aca="false" ca="false" dt2D="false" dtr="false" t="normal">C9+C10+100+60</f>
        <v>560</v>
      </c>
      <c r="D14" s="59" t="n">
        <f aca="false" ca="false" dt2D="false" dtr="false" t="normal">SUM(D9:D13)</f>
        <v>13.778</v>
      </c>
      <c r="E14" s="59" t="n">
        <f aca="false" ca="false" dt2D="false" dtr="false" t="normal">SUM(E9:E13)</f>
        <v>26.765</v>
      </c>
      <c r="F14" s="59" t="n">
        <f aca="false" ca="false" dt2D="false" dtr="false" t="normal">SUM(F9:F13)</f>
        <v>94.17</v>
      </c>
      <c r="G14" s="59" t="n">
        <f aca="false" ca="false" dt2D="false" dtr="false" t="normal">SUM(G9:G13)</f>
        <v>594</v>
      </c>
      <c r="H14" s="59" t="n">
        <f aca="false" ca="false" dt2D="false" dtr="false" t="normal">SUM(H9:H13)</f>
        <v>0.33</v>
      </c>
      <c r="I14" s="59" t="n">
        <f aca="false" ca="false" dt2D="false" dtr="false" t="normal">SUM(I9:I13)</f>
        <v>10.85</v>
      </c>
      <c r="J14" s="59" t="n">
        <f aca="false" ca="false" dt2D="false" dtr="false" t="normal">SUM(J9:J13)</f>
        <v>10.24</v>
      </c>
      <c r="K14" s="59" t="n">
        <f aca="false" ca="false" dt2D="false" dtr="false" t="normal">SUM(K9:K13)</f>
        <v>81</v>
      </c>
      <c r="L14" s="59" t="n">
        <f aca="false" ca="false" dt2D="false" dtr="false" t="normal">SUM(L9:L13)</f>
        <v>234.45999999999998</v>
      </c>
      <c r="M14" s="59" t="n">
        <f aca="false" ca="false" dt2D="false" dtr="false" t="normal">SUM(M9:M13)</f>
        <v>341.8</v>
      </c>
      <c r="N14" s="59" t="n">
        <f aca="false" ca="false" dt2D="false" dtr="false" t="normal">SUM(N9:N13)</f>
        <v>107.47</v>
      </c>
      <c r="O14" s="60" t="n">
        <f aca="false" ca="false" dt2D="false" dtr="false" t="normal">SUM(O9:O13)</f>
        <v>5.52</v>
      </c>
      <c r="P14" s="212" t="n">
        <f aca="false" ca="false" dt2D="false" dtr="false" t="normal">G14/2720*100</f>
        <v>21.83823529411765</v>
      </c>
      <c r="Q14" s="62" t="n"/>
    </row>
    <row customFormat="true" ht="15.75" outlineLevel="0" r="15" s="29">
      <c r="A15" s="19" t="n"/>
      <c r="B15" s="37" t="s">
        <v>49</v>
      </c>
      <c r="C15" s="50" t="n"/>
      <c r="D15" s="50" t="n"/>
      <c r="E15" s="50" t="n"/>
      <c r="F15" s="50" t="n"/>
      <c r="G15" s="50" t="n"/>
      <c r="H15" s="50" t="n"/>
      <c r="I15" s="50" t="n"/>
      <c r="J15" s="50" t="n"/>
      <c r="K15" s="50" t="n"/>
      <c r="L15" s="50" t="n"/>
      <c r="M15" s="50" t="n"/>
      <c r="N15" s="50" t="n"/>
      <c r="O15" s="51" t="n"/>
      <c r="P15" s="94" t="n"/>
      <c r="Q15" s="19" t="n"/>
    </row>
    <row customFormat="true" ht="15.75" outlineLevel="0" r="16" s="253">
      <c r="A16" s="68" t="n"/>
      <c r="B16" s="52" t="n"/>
      <c r="C16" s="65" t="n"/>
      <c r="D16" s="65" t="n"/>
      <c r="E16" s="65" t="n"/>
      <c r="F16" s="65" t="n"/>
      <c r="G16" s="65" t="n"/>
      <c r="H16" s="65" t="n"/>
      <c r="I16" s="65" t="n"/>
      <c r="J16" s="65" t="n"/>
      <c r="K16" s="65" t="n"/>
      <c r="L16" s="65" t="n"/>
      <c r="M16" s="65" t="n"/>
      <c r="N16" s="65" t="n"/>
      <c r="O16" s="66" t="n"/>
      <c r="P16" s="94" t="n"/>
      <c r="Q16" s="68" t="n"/>
    </row>
    <row customFormat="true" ht="15.75" outlineLevel="0" r="17" s="253">
      <c r="A17" s="31" t="n"/>
      <c r="B17" s="31" t="s">
        <v>123</v>
      </c>
      <c r="C17" s="31" t="n">
        <v>100</v>
      </c>
      <c r="D17" s="31" t="n">
        <v>0.98</v>
      </c>
      <c r="E17" s="31" t="n">
        <v>6.15</v>
      </c>
      <c r="F17" s="31" t="n">
        <v>3.73</v>
      </c>
      <c r="G17" s="31" t="n">
        <v>74.2</v>
      </c>
      <c r="H17" s="31" t="n">
        <v>0.05</v>
      </c>
      <c r="I17" s="41" t="n">
        <v>0</v>
      </c>
      <c r="J17" s="31" t="n">
        <v>16.76</v>
      </c>
      <c r="K17" s="31" t="n">
        <v>0</v>
      </c>
      <c r="L17" s="31" t="n">
        <v>18.68</v>
      </c>
      <c r="M17" s="31" t="n">
        <v>34.61</v>
      </c>
      <c r="N17" s="31" t="n">
        <v>16.26</v>
      </c>
      <c r="O17" s="54" t="n">
        <v>0.74</v>
      </c>
      <c r="P17" s="94" t="n"/>
      <c r="Q17" s="31" t="n">
        <v>7</v>
      </c>
    </row>
    <row customFormat="true" ht="15.75" outlineLevel="0" r="18" s="29">
      <c r="A18" s="19" t="n"/>
      <c r="B18" s="50" t="s">
        <v>104</v>
      </c>
      <c r="C18" s="50" t="n">
        <v>250</v>
      </c>
      <c r="D18" s="50" t="n">
        <v>1.45</v>
      </c>
      <c r="E18" s="50" t="n">
        <v>1.93</v>
      </c>
      <c r="F18" s="50" t="n">
        <v>20</v>
      </c>
      <c r="G18" s="50" t="n">
        <v>107</v>
      </c>
      <c r="H18" s="50" t="n">
        <v>0.04</v>
      </c>
      <c r="I18" s="50" t="n"/>
      <c r="J18" s="50" t="n">
        <v>8.23</v>
      </c>
      <c r="K18" s="50" t="s">
        <v>81</v>
      </c>
      <c r="L18" s="50" t="n">
        <v>35.5</v>
      </c>
      <c r="M18" s="50" t="n">
        <v>42.58</v>
      </c>
      <c r="N18" s="50" t="n">
        <v>21</v>
      </c>
      <c r="O18" s="51" t="n">
        <v>0.95</v>
      </c>
      <c r="P18" s="94" t="n"/>
      <c r="Q18" s="19" t="n">
        <v>97</v>
      </c>
    </row>
    <row customFormat="true" ht="15.75" outlineLevel="0" r="19" s="29">
      <c r="A19" s="19" t="n"/>
      <c r="B19" s="50" t="s">
        <v>105</v>
      </c>
      <c r="C19" s="69" t="n">
        <v>100</v>
      </c>
      <c r="D19" s="50" t="n">
        <v>13.13</v>
      </c>
      <c r="E19" s="50" t="n">
        <v>9.64</v>
      </c>
      <c r="F19" s="50" t="n">
        <v>17.1</v>
      </c>
      <c r="G19" s="50" t="n">
        <v>182.33</v>
      </c>
      <c r="H19" s="50" t="n">
        <v>0.057</v>
      </c>
      <c r="I19" s="50" t="n"/>
      <c r="J19" s="50" t="n">
        <v>15.66</v>
      </c>
      <c r="K19" s="50" t="n">
        <v>0.6</v>
      </c>
      <c r="L19" s="50" t="n">
        <v>20.4</v>
      </c>
      <c r="M19" s="50" t="n">
        <v>241.17</v>
      </c>
      <c r="N19" s="50" t="n">
        <v>16.25</v>
      </c>
      <c r="O19" s="51" t="n">
        <v>5.1</v>
      </c>
      <c r="P19" s="94" t="n"/>
      <c r="Q19" s="19" t="n">
        <v>82</v>
      </c>
    </row>
    <row customFormat="true" ht="15.75" outlineLevel="0" r="20" s="253">
      <c r="A20" s="68" t="n"/>
      <c r="B20" s="65" t="s">
        <v>149</v>
      </c>
      <c r="C20" s="65" t="n">
        <v>200</v>
      </c>
      <c r="D20" s="65" t="n">
        <v>10.72</v>
      </c>
      <c r="E20" s="65" t="n">
        <v>0.12</v>
      </c>
      <c r="F20" s="65" t="n">
        <v>10.81</v>
      </c>
      <c r="G20" s="65" t="n">
        <v>239.7</v>
      </c>
      <c r="H20" s="65" t="n">
        <v>6</v>
      </c>
      <c r="I20" s="65" t="n">
        <v>0</v>
      </c>
      <c r="J20" s="65" t="n">
        <v>0</v>
      </c>
      <c r="K20" s="65" t="n">
        <v>0</v>
      </c>
      <c r="L20" s="65" t="n">
        <v>85.2</v>
      </c>
      <c r="M20" s="65" t="n">
        <v>0</v>
      </c>
      <c r="N20" s="65" t="n">
        <v>5</v>
      </c>
      <c r="O20" s="66" t="n">
        <v>4.96</v>
      </c>
      <c r="P20" s="94" t="n"/>
      <c r="Q20" s="68" t="n">
        <v>91</v>
      </c>
    </row>
    <row customFormat="true" ht="15.75" outlineLevel="0" r="21" s="29">
      <c r="A21" s="19" t="n"/>
      <c r="B21" s="50" t="s">
        <v>150</v>
      </c>
      <c r="C21" s="50" t="n">
        <v>200</v>
      </c>
      <c r="D21" s="50" t="n">
        <v>0.08</v>
      </c>
      <c r="E21" s="50" t="n">
        <v>0.08</v>
      </c>
      <c r="F21" s="50" t="n">
        <v>14.9</v>
      </c>
      <c r="G21" s="50" t="n">
        <v>23.36</v>
      </c>
      <c r="H21" s="50" t="n">
        <v>0.01</v>
      </c>
      <c r="I21" s="50" t="n">
        <v>0.04</v>
      </c>
      <c r="J21" s="50" t="n">
        <v>2</v>
      </c>
      <c r="K21" s="50" t="n">
        <v>0</v>
      </c>
      <c r="L21" s="50" t="n">
        <v>7.36</v>
      </c>
      <c r="M21" s="50" t="n">
        <v>2.2</v>
      </c>
      <c r="N21" s="50" t="n">
        <v>2.7</v>
      </c>
      <c r="O21" s="51" t="n">
        <v>0.45</v>
      </c>
      <c r="P21" s="94" t="n"/>
      <c r="Q21" s="19" t="n"/>
    </row>
    <row customFormat="true" ht="15.75" outlineLevel="0" r="22" s="29">
      <c r="A22" s="19" t="n"/>
      <c r="B22" s="50" t="s">
        <v>55</v>
      </c>
      <c r="C22" s="50" t="n">
        <v>50</v>
      </c>
      <c r="D22" s="31" t="n">
        <v>3.16</v>
      </c>
      <c r="E22" s="31" t="n">
        <v>0.4</v>
      </c>
      <c r="F22" s="31" t="n">
        <v>19.32</v>
      </c>
      <c r="G22" s="31" t="n">
        <v>93.53</v>
      </c>
      <c r="H22" s="31" t="n">
        <v>0.04</v>
      </c>
      <c r="I22" s="41" t="n"/>
      <c r="J22" s="31" t="n"/>
      <c r="K22" s="31" t="n"/>
      <c r="L22" s="31" t="n">
        <v>9.2</v>
      </c>
      <c r="M22" s="31" t="n">
        <v>34.8</v>
      </c>
      <c r="N22" s="31" t="n">
        <v>13.2</v>
      </c>
      <c r="O22" s="54" t="n">
        <v>0.44</v>
      </c>
      <c r="P22" s="94" t="n"/>
      <c r="Q22" s="19" t="n"/>
    </row>
    <row customFormat="true" ht="15.75" outlineLevel="0" r="23" s="29">
      <c r="A23" s="19" t="n"/>
      <c r="B23" s="50" t="s">
        <v>56</v>
      </c>
      <c r="C23" s="50" t="n">
        <v>60</v>
      </c>
      <c r="D23" s="50" t="n">
        <v>2.24</v>
      </c>
      <c r="E23" s="50" t="n">
        <v>0.44</v>
      </c>
      <c r="F23" s="50" t="n">
        <v>0.68</v>
      </c>
      <c r="G23" s="50" t="n">
        <v>91.96</v>
      </c>
      <c r="H23" s="213" t="n">
        <v>0.68</v>
      </c>
      <c r="I23" s="50" t="n">
        <v>0.8</v>
      </c>
      <c r="J23" s="50" t="n"/>
      <c r="K23" s="50" t="n"/>
      <c r="L23" s="50" t="n">
        <v>9.2</v>
      </c>
      <c r="M23" s="50" t="n">
        <v>42.4</v>
      </c>
      <c r="N23" s="50" t="n">
        <v>10</v>
      </c>
      <c r="O23" s="51" t="n">
        <v>1.24</v>
      </c>
      <c r="P23" s="196" t="n"/>
      <c r="Q23" s="19" t="n"/>
    </row>
    <row customFormat="true" ht="15.75" outlineLevel="0" r="24" s="29">
      <c r="A24" s="19" t="n"/>
      <c r="B24" s="19" t="n"/>
      <c r="C24" s="50" t="n"/>
      <c r="D24" s="50" t="n"/>
      <c r="E24" s="50" t="n"/>
      <c r="F24" s="50" t="n"/>
      <c r="G24" s="50" t="n"/>
      <c r="H24" s="50" t="n"/>
      <c r="I24" s="50" t="n"/>
      <c r="J24" s="50" t="n"/>
      <c r="K24" s="50" t="n"/>
      <c r="L24" s="50" t="n"/>
      <c r="M24" s="50" t="n"/>
      <c r="N24" s="50" t="n"/>
      <c r="O24" s="51" t="n"/>
      <c r="P24" s="94" t="n"/>
      <c r="Q24" s="19" t="n"/>
    </row>
    <row customFormat="true" ht="15" outlineLevel="0" r="25" s="56">
      <c r="A25" s="39" t="n"/>
      <c r="B25" s="75" t="s">
        <v>57</v>
      </c>
      <c r="C25" s="158" t="n">
        <f aca="false" ca="false" dt2D="false" dtr="false" t="normal">SUM(C17:C24)</f>
        <v>960</v>
      </c>
      <c r="D25" s="158" t="n">
        <f aca="false" ca="false" dt2D="false" dtr="false" t="normal">SUM(D16:D24)</f>
        <v>31.759999999999998</v>
      </c>
      <c r="E25" s="158" t="n">
        <f aca="false" ca="false" dt2D="false" dtr="false" t="normal">SUM(E16:E24)</f>
        <v>18.759999999999998</v>
      </c>
      <c r="F25" s="158" t="n">
        <f aca="false" ca="false" dt2D="false" dtr="false" t="normal">SUM(F16:F24)</f>
        <v>86.54000000000002</v>
      </c>
      <c r="G25" s="158" t="n">
        <f aca="false" ca="false" dt2D="false" dtr="false" t="normal">SUM(G17:G23)</f>
        <v>812.08</v>
      </c>
      <c r="H25" s="158" t="n">
        <f aca="false" ca="false" dt2D="false" dtr="false" t="normal">SUM(H16:H24)</f>
        <v>6.877</v>
      </c>
      <c r="I25" s="158" t="n">
        <f aca="false" ca="false" dt2D="false" dtr="false" t="normal">SUM(I16:I24)</f>
        <v>0.8400000000000001</v>
      </c>
      <c r="J25" s="158" t="n">
        <f aca="false" ca="false" dt2D="false" dtr="false" t="normal">SUM(J17:J23)</f>
        <v>42.650000000000006</v>
      </c>
      <c r="K25" s="158" t="n">
        <f aca="false" ca="false" dt2D="false" dtr="false" t="normal">SUM(K16:K24)</f>
        <v>0.6</v>
      </c>
      <c r="L25" s="158" t="n">
        <f aca="false" ca="false" dt2D="false" dtr="false" t="normal">SUM(L16:L24)</f>
        <v>185.54</v>
      </c>
      <c r="M25" s="158" t="n">
        <f aca="false" ca="false" dt2D="false" dtr="false" t="normal">SUM(M16:M24)</f>
        <v>397.76</v>
      </c>
      <c r="N25" s="158" t="n">
        <f aca="false" ca="false" dt2D="false" dtr="false" t="normal">SUM(N16:N24)</f>
        <v>84.41000000000001</v>
      </c>
      <c r="O25" s="159" t="n">
        <f aca="false" ca="false" dt2D="false" dtr="false" t="normal">SUM(O16:O24)</f>
        <v>13.879999999999999</v>
      </c>
      <c r="P25" s="214" t="n">
        <f aca="false" ca="false" dt2D="false" dtr="false" t="normal">G25/2720*100</f>
        <v>29.855882352941176</v>
      </c>
      <c r="Q25" s="39" t="n"/>
    </row>
    <row customFormat="true" ht="15.75" outlineLevel="0" r="26" s="29">
      <c r="A26" s="19" t="n"/>
      <c r="B26" s="19" t="n"/>
      <c r="C26" s="50" t="n"/>
      <c r="D26" s="50" t="n"/>
      <c r="E26" s="50" t="n"/>
      <c r="F26" s="50" t="n"/>
      <c r="G26" s="50" t="n"/>
      <c r="H26" s="50" t="n"/>
      <c r="I26" s="50" t="n"/>
      <c r="J26" s="50" t="n"/>
      <c r="K26" s="50" t="n"/>
      <c r="L26" s="50" t="n"/>
      <c r="M26" s="50" t="n"/>
      <c r="N26" s="50" t="n"/>
      <c r="O26" s="51" t="n"/>
      <c r="P26" s="94" t="n"/>
      <c r="Q26" s="19" t="n"/>
    </row>
    <row customFormat="true" ht="15" outlineLevel="0" r="27" s="56">
      <c r="A27" s="39" t="n"/>
      <c r="B27" s="123" t="s">
        <v>58</v>
      </c>
      <c r="C27" s="123" t="n">
        <f aca="false" ca="false" dt2D="false" dtr="false" t="normal">C14+C25</f>
        <v>1520</v>
      </c>
      <c r="D27" s="124" t="n">
        <f aca="false" ca="false" dt2D="false" dtr="false" t="normal">D14+D25</f>
        <v>45.538</v>
      </c>
      <c r="E27" s="124" t="n">
        <f aca="false" ca="false" dt2D="false" dtr="false" t="normal">E14+E25</f>
        <v>45.525</v>
      </c>
      <c r="F27" s="124" t="n">
        <f aca="false" ca="false" dt2D="false" dtr="false" t="normal">F14+F25</f>
        <v>180.71000000000004</v>
      </c>
      <c r="G27" s="124" t="n">
        <f aca="false" ca="false" dt2D="false" dtr="false" t="normal">G14+G25</f>
        <v>1406.08</v>
      </c>
      <c r="H27" s="124" t="n">
        <f aca="false" ca="false" dt2D="false" dtr="false" t="normal">H14+H25</f>
        <v>7.207</v>
      </c>
      <c r="I27" s="124" t="n">
        <f aca="false" ca="false" dt2D="false" dtr="false" t="normal">I14+I25</f>
        <v>11.69</v>
      </c>
      <c r="J27" s="124" t="n">
        <f aca="false" ca="false" dt2D="false" dtr="false" t="normal">J14+J25</f>
        <v>52.89000000000001</v>
      </c>
      <c r="K27" s="124" t="n">
        <f aca="false" ca="false" dt2D="false" dtr="false" t="normal">K14+K25</f>
        <v>81.6</v>
      </c>
      <c r="L27" s="124" t="n">
        <f aca="false" ca="false" dt2D="false" dtr="false" t="normal">L14+L25</f>
        <v>420</v>
      </c>
      <c r="M27" s="124" t="n">
        <f aca="false" ca="false" dt2D="false" dtr="false" t="normal">M14+M25</f>
        <v>739.56</v>
      </c>
      <c r="N27" s="124" t="n">
        <f aca="false" ca="false" dt2D="false" dtr="false" t="normal">N14+N25</f>
        <v>191.88</v>
      </c>
      <c r="O27" s="161" t="n">
        <f aca="false" ca="false" dt2D="false" dtr="false" t="normal">O14+O25</f>
        <v>19.4</v>
      </c>
      <c r="P27" s="212" t="n">
        <f aca="false" ca="false" dt2D="false" dtr="false" t="normal">P14+P25</f>
        <v>51.694117647058825</v>
      </c>
      <c r="Q27" s="39" t="n"/>
    </row>
    <row customFormat="true" ht="15.75" outlineLevel="0" r="28" s="29">
      <c r="A28" s="19" t="n"/>
      <c r="B28" s="19" t="n"/>
      <c r="C28" s="19" t="n"/>
      <c r="D28" s="19" t="n"/>
      <c r="E28" s="19" t="n"/>
      <c r="F28" s="19" t="n"/>
      <c r="G28" s="19" t="n"/>
      <c r="H28" s="19" t="n"/>
      <c r="I28" s="19" t="n"/>
      <c r="J28" s="19" t="n"/>
      <c r="K28" s="19" t="n"/>
      <c r="L28" s="19" t="n"/>
      <c r="M28" s="19" t="n"/>
      <c r="N28" s="19" t="n"/>
      <c r="O28" s="26" t="n"/>
      <c r="P28" s="94" t="n"/>
      <c r="Q28" s="19" t="n"/>
    </row>
    <row customFormat="true" ht="15.75" outlineLevel="0" r="29" s="29">
      <c r="A29" s="83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customFormat="true" ht="12.75" outlineLevel="0" r="30" s="29">
      <c r="A30" s="0" t="n"/>
      <c r="B30" s="0" t="n"/>
      <c r="C30" s="0" t="n"/>
      <c r="D30" s="252" t="n">
        <f aca="false" ca="false" dt2D="false" dtr="false" t="normal">D27/E27</f>
        <v>1.0002855573860516</v>
      </c>
      <c r="E30" s="0" t="n">
        <v>1</v>
      </c>
      <c r="F30" s="251" t="n">
        <f aca="false" ca="false" dt2D="false" dtr="false" t="normal">F27/E27</f>
        <v>3.9694673256452506</v>
      </c>
      <c r="G30" s="0" t="n"/>
      <c r="H30" s="0" t="n"/>
      <c r="I30" s="0" t="n"/>
      <c r="J30" s="0" t="n"/>
      <c r="K30" s="0" t="n"/>
      <c r="L30" s="0" t="n"/>
      <c r="M30" s="0" t="n"/>
      <c r="N30" s="0" t="n"/>
      <c r="O30" s="0" t="n"/>
    </row>
    <row customFormat="true" ht="12.75" outlineLevel="0" r="31" s="29">
      <c r="A31" s="0" t="n"/>
      <c r="B31" s="0" t="n"/>
      <c r="C31" s="0" t="n"/>
      <c r="D31" s="0" t="n"/>
      <c r="E31" s="0" t="n"/>
      <c r="F31" s="0" t="n"/>
      <c r="G31" s="0" t="n"/>
      <c r="H31" s="0" t="n"/>
      <c r="I31" s="0" t="n"/>
      <c r="J31" s="0" t="n"/>
      <c r="K31" s="0" t="n"/>
      <c r="L31" s="0" t="n"/>
      <c r="M31" s="0" t="n"/>
      <c r="N31" s="0" t="n"/>
      <c r="O31" s="0" t="n"/>
    </row>
  </sheetData>
  <mergeCells count="13">
    <mergeCell ref="H6:K6"/>
    <mergeCell ref="P6:P8"/>
    <mergeCell ref="L6:O6"/>
    <mergeCell ref="F5:J5"/>
    <mergeCell ref="G6:G7"/>
    <mergeCell ref="B6:B7"/>
    <mergeCell ref="C6:C7"/>
    <mergeCell ref="D6:F6"/>
    <mergeCell ref="A1:B1"/>
    <mergeCell ref="A2:B2"/>
    <mergeCell ref="A4:B4"/>
    <mergeCell ref="A5:B5"/>
    <mergeCell ref="A3:B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6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6.34193391117118"/>
    <col bestFit="true" customWidth="true" max="4" min="4" outlineLevel="0" width="10.4289577316304"/>
    <col bestFit="true" customWidth="true" max="6" min="5" outlineLevel="0" width="9.44243469381852"/>
    <col bestFit="true" customWidth="true" max="16" min="16" outlineLevel="0" width="10.4289577316304"/>
  </cols>
  <sheetData>
    <row customHeight="true" ht="13.5" outlineLevel="0" r="1">
      <c r="A1" s="10" t="s">
        <v>151</v>
      </c>
      <c r="B1" s="10" t="s"/>
      <c r="C1" s="0" t="n"/>
      <c r="D1" s="0" t="n"/>
      <c r="E1" s="0" t="n"/>
      <c r="F1" s="0" t="n"/>
      <c r="G1" s="0" t="n"/>
      <c r="H1" s="0" t="n"/>
      <c r="I1" s="0" t="n"/>
      <c r="J1" s="0" t="n"/>
      <c r="K1" s="0" t="n"/>
      <c r="L1" s="0" t="n"/>
      <c r="M1" s="0" t="n"/>
      <c r="N1" s="0" t="n"/>
      <c r="O1" s="0" t="n"/>
      <c r="P1" s="0" t="n"/>
      <c r="Q1" s="0" t="n"/>
    </row>
    <row customHeight="true" ht="15.75" outlineLevel="0" r="2">
      <c r="A2" s="10" t="s">
        <v>120</v>
      </c>
      <c r="B2" s="10" t="s"/>
      <c r="C2" s="0" t="n"/>
      <c r="D2" s="0" t="n"/>
      <c r="E2" s="0" t="n"/>
      <c r="F2" s="0" t="n"/>
      <c r="G2" s="0" t="n"/>
      <c r="H2" s="0" t="n"/>
      <c r="I2" s="0" t="n"/>
      <c r="J2" s="0" t="n"/>
      <c r="K2" s="0" t="n"/>
      <c r="L2" s="0" t="n"/>
      <c r="M2" s="0" t="n"/>
      <c r="N2" s="0" t="n"/>
      <c r="O2" s="0" t="n"/>
      <c r="P2" s="0" t="n"/>
      <c r="Q2" s="0" t="n"/>
    </row>
    <row customHeight="true" ht="15.75" outlineLevel="0" r="3">
      <c r="A3" s="11" t="s">
        <v>18</v>
      </c>
      <c r="B3" s="11" t="s"/>
      <c r="C3" s="0" t="n"/>
      <c r="D3" s="0" t="n"/>
      <c r="E3" s="0" t="n"/>
      <c r="F3" s="0" t="n"/>
      <c r="G3" s="0" t="n"/>
      <c r="H3" s="0" t="n"/>
      <c r="I3" s="0" t="n"/>
      <c r="J3" s="0" t="n"/>
      <c r="K3" s="0" t="n"/>
      <c r="L3" s="0" t="n"/>
      <c r="M3" s="0" t="n"/>
      <c r="N3" s="0" t="n"/>
      <c r="O3" s="0" t="n"/>
      <c r="P3" s="0" t="n"/>
      <c r="Q3" s="0" t="n"/>
    </row>
    <row customHeight="true" ht="16.5" outlineLevel="0" r="4">
      <c r="A4" s="10" t="s">
        <v>121</v>
      </c>
      <c r="B4" s="10" t="s"/>
      <c r="C4" s="0" t="n"/>
      <c r="D4" s="0" t="n"/>
      <c r="E4" s="0" t="n"/>
      <c r="F4" s="0" t="n"/>
      <c r="G4" s="0" t="n"/>
      <c r="H4" s="0" t="n"/>
      <c r="I4" s="0" t="n"/>
      <c r="J4" s="0" t="n"/>
      <c r="K4" s="0" t="n"/>
      <c r="L4" s="0" t="n"/>
      <c r="M4" s="0" t="n"/>
      <c r="N4" s="0" t="n"/>
      <c r="O4" s="0" t="n"/>
      <c r="P4" s="0" t="n"/>
      <c r="Q4" s="0" t="n"/>
    </row>
    <row customHeight="true" ht="18.75" outlineLevel="0" r="5">
      <c r="A5" s="12" t="n"/>
      <c r="B5" s="13" t="s"/>
      <c r="C5" s="0" t="n"/>
      <c r="D5" s="0" t="n"/>
      <c r="E5" s="0" t="n"/>
      <c r="F5" s="14" t="s">
        <v>152</v>
      </c>
      <c r="G5" s="15" t="s"/>
      <c r="H5" s="15" t="s"/>
      <c r="I5" s="15" t="s"/>
      <c r="J5" s="16" t="s"/>
      <c r="K5" s="0" t="n"/>
      <c r="L5" s="0" t="n"/>
      <c r="M5" s="0" t="n"/>
      <c r="N5" s="0" t="n"/>
      <c r="O5" s="0" t="n"/>
      <c r="P5" s="0" t="n"/>
      <c r="Q5" s="0" t="n"/>
    </row>
    <row ht="14.25" outlineLevel="0" r="6">
      <c r="A6" s="0" t="n"/>
      <c r="B6" s="215" t="s">
        <v>23</v>
      </c>
      <c r="C6" s="215" t="s">
        <v>24</v>
      </c>
      <c r="D6" s="215" t="s">
        <v>25</v>
      </c>
      <c r="E6" s="265" t="s"/>
      <c r="F6" s="266" t="s"/>
      <c r="G6" s="216" t="s">
        <v>26</v>
      </c>
      <c r="H6" s="217" t="s">
        <v>27</v>
      </c>
      <c r="I6" s="267" t="s"/>
      <c r="J6" s="267" t="s"/>
      <c r="K6" s="268" t="s"/>
      <c r="L6" s="218" t="s">
        <v>28</v>
      </c>
      <c r="M6" s="265" t="s"/>
      <c r="N6" s="265" t="s"/>
      <c r="O6" s="269" t="s"/>
      <c r="P6" s="219" t="s">
        <v>29</v>
      </c>
      <c r="Q6" s="215" t="s">
        <v>22</v>
      </c>
    </row>
    <row customFormat="true" ht="14.25" outlineLevel="0" r="7" s="29">
      <c r="A7" s="29" t="n"/>
      <c r="B7" s="270" t="s"/>
      <c r="C7" s="270" t="s"/>
      <c r="D7" s="215" t="s">
        <v>30</v>
      </c>
      <c r="E7" s="215" t="s">
        <v>31</v>
      </c>
      <c r="F7" s="215" t="s">
        <v>32</v>
      </c>
      <c r="G7" s="271" t="s"/>
      <c r="H7" s="215" t="s">
        <v>33</v>
      </c>
      <c r="I7" s="215" t="s">
        <v>34</v>
      </c>
      <c r="J7" s="215" t="s">
        <v>35</v>
      </c>
      <c r="K7" s="215" t="s">
        <v>36</v>
      </c>
      <c r="L7" s="215" t="s">
        <v>37</v>
      </c>
      <c r="M7" s="215" t="s">
        <v>38</v>
      </c>
      <c r="N7" s="215" t="s">
        <v>39</v>
      </c>
      <c r="O7" s="218" t="s">
        <v>40</v>
      </c>
      <c r="P7" s="272" t="s"/>
      <c r="Q7" s="215" t="n"/>
    </row>
    <row customFormat="true" customHeight="true" ht="22.5" outlineLevel="0" r="8" s="136">
      <c r="A8" s="137" t="n"/>
      <c r="B8" s="37" t="s">
        <v>41</v>
      </c>
      <c r="C8" s="31" t="n"/>
      <c r="D8" s="137" t="n"/>
      <c r="E8" s="137" t="n"/>
      <c r="F8" s="137" t="n"/>
      <c r="G8" s="137" t="n"/>
      <c r="H8" s="220" t="n"/>
      <c r="I8" s="220" t="n"/>
      <c r="J8" s="31" t="n"/>
      <c r="K8" s="31" t="n"/>
      <c r="L8" s="31" t="n"/>
      <c r="M8" s="31" t="n"/>
      <c r="N8" s="31" t="n"/>
      <c r="O8" s="54" t="n"/>
      <c r="P8" s="273" t="s"/>
      <c r="Q8" s="37" t="n"/>
    </row>
    <row customFormat="true" ht="16.5" outlineLevel="0" r="9" s="136">
      <c r="A9" s="137" t="n"/>
      <c r="B9" s="155" t="s">
        <v>153</v>
      </c>
      <c r="C9" s="140" t="n">
        <v>200</v>
      </c>
      <c r="D9" s="140" t="n">
        <v>12.03</v>
      </c>
      <c r="E9" s="31" t="n">
        <v>5.08</v>
      </c>
      <c r="F9" s="31" t="n">
        <v>91.47</v>
      </c>
      <c r="G9" s="31" t="n">
        <v>203.44</v>
      </c>
      <c r="H9" s="140" t="n">
        <v>0.1</v>
      </c>
      <c r="I9" s="140" t="n">
        <v>0.88</v>
      </c>
      <c r="J9" s="134" t="n">
        <v>5.7</v>
      </c>
      <c r="K9" s="140" t="n">
        <v>0.02</v>
      </c>
      <c r="L9" s="134" t="n">
        <v>70.46</v>
      </c>
      <c r="M9" s="140" t="n">
        <v>1.24</v>
      </c>
      <c r="N9" s="140" t="n">
        <v>27.5</v>
      </c>
      <c r="O9" s="135" t="n">
        <v>1.24</v>
      </c>
      <c r="P9" s="221" t="n"/>
      <c r="Q9" s="140" t="n">
        <v>71</v>
      </c>
    </row>
    <row customFormat="true" ht="16.5" outlineLevel="0" r="10" s="136">
      <c r="A10" s="137" t="n"/>
      <c r="B10" s="137" t="s">
        <v>76</v>
      </c>
      <c r="C10" s="137" t="n">
        <v>200</v>
      </c>
      <c r="D10" s="137" t="n">
        <v>4.51</v>
      </c>
      <c r="E10" s="137" t="n">
        <v>1.14</v>
      </c>
      <c r="F10" s="137" t="n">
        <v>7.71</v>
      </c>
      <c r="G10" s="137" t="n">
        <v>57.33</v>
      </c>
      <c r="H10" s="137" t="n">
        <v>0.01</v>
      </c>
      <c r="I10" s="137" t="n">
        <v>0.01</v>
      </c>
      <c r="J10" s="137" t="n">
        <v>3.67</v>
      </c>
      <c r="K10" s="137" t="n">
        <v>0.01</v>
      </c>
      <c r="L10" s="137" t="n">
        <v>112.55</v>
      </c>
      <c r="M10" s="137" t="n">
        <v>185.54</v>
      </c>
      <c r="N10" s="137" t="n">
        <v>99.08</v>
      </c>
      <c r="O10" s="137" t="n">
        <v>18.42</v>
      </c>
      <c r="P10" s="221" t="n"/>
      <c r="Q10" s="31" t="n">
        <v>52</v>
      </c>
    </row>
    <row customFormat="true" ht="16.5" outlineLevel="0" r="11" s="136">
      <c r="A11" s="137" t="n"/>
      <c r="B11" s="31" t="s">
        <v>62</v>
      </c>
      <c r="C11" s="222" t="s">
        <v>63</v>
      </c>
      <c r="D11" s="140" t="n">
        <v>4.64</v>
      </c>
      <c r="E11" s="223" t="n">
        <v>12.22</v>
      </c>
      <c r="F11" s="224" t="n">
        <v>13.222</v>
      </c>
      <c r="G11" s="140" t="n">
        <v>149.7</v>
      </c>
      <c r="H11" s="70" t="n">
        <v>0.01</v>
      </c>
      <c r="I11" s="70" t="n">
        <v>5.99</v>
      </c>
      <c r="J11" s="140" t="n">
        <v>0.14</v>
      </c>
      <c r="K11" s="140" t="n">
        <v>52</v>
      </c>
      <c r="L11" s="140" t="n">
        <v>176</v>
      </c>
      <c r="M11" s="140" t="n">
        <v>100</v>
      </c>
      <c r="N11" s="140" t="n">
        <v>7</v>
      </c>
      <c r="O11" s="225" t="n">
        <v>0.2</v>
      </c>
      <c r="P11" s="221" t="n"/>
      <c r="Q11" s="31" t="n">
        <v>78</v>
      </c>
    </row>
    <row customFormat="true" ht="16.5" outlineLevel="0" r="12" s="136">
      <c r="A12" s="137" t="n"/>
      <c r="B12" s="31" t="s">
        <v>90</v>
      </c>
      <c r="C12" s="140" t="s">
        <v>46</v>
      </c>
      <c r="D12" s="140" t="n">
        <v>1.4</v>
      </c>
      <c r="E12" s="140" t="n">
        <v>0.55</v>
      </c>
      <c r="F12" s="140" t="n">
        <v>18.9</v>
      </c>
      <c r="G12" s="140" t="n">
        <v>141.76</v>
      </c>
      <c r="H12" s="70" t="n">
        <v>0</v>
      </c>
      <c r="I12" s="70" t="n">
        <v>0</v>
      </c>
      <c r="J12" s="140" t="n">
        <v>9</v>
      </c>
      <c r="K12" s="140" t="n">
        <v>0</v>
      </c>
      <c r="L12" s="140" t="n">
        <v>7.88</v>
      </c>
      <c r="M12" s="140" t="n">
        <v>28.66</v>
      </c>
      <c r="N12" s="140" t="n">
        <v>37.8</v>
      </c>
      <c r="O12" s="225" t="n">
        <v>0.5</v>
      </c>
      <c r="P12" s="226" t="n"/>
      <c r="Q12" s="31" t="n">
        <v>105</v>
      </c>
    </row>
    <row customFormat="true" ht="16.5" outlineLevel="0" r="13" s="274">
      <c r="A13" s="275" t="n"/>
      <c r="B13" s="58" t="s">
        <v>154</v>
      </c>
      <c r="C13" s="58" t="n">
        <f aca="false" ca="false" dt2D="false" dtr="false" t="normal">C9+C10+60+120</f>
        <v>580</v>
      </c>
      <c r="D13" s="59" t="n">
        <f aca="false" ca="false" dt2D="false" dtr="false" t="normal">SUM(D9:D12)</f>
        <v>22.58</v>
      </c>
      <c r="E13" s="59" t="n">
        <f aca="false" ca="false" dt2D="false" dtr="false" t="normal">SUM(E9:E12)</f>
        <v>18.990000000000002</v>
      </c>
      <c r="F13" s="59" t="n">
        <f aca="false" ca="false" dt2D="false" dtr="false" t="normal">SUM(F9:F12)</f>
        <v>131.302</v>
      </c>
      <c r="G13" s="59" t="n">
        <f aca="false" ca="false" dt2D="false" dtr="false" t="normal">SUM(G9:G12)</f>
        <v>552.23</v>
      </c>
      <c r="H13" s="59" t="n">
        <f aca="false" ca="false" dt2D="false" dtr="false" t="normal">SUM(H9:H12)</f>
        <v>0.12</v>
      </c>
      <c r="I13" s="59" t="n">
        <f aca="false" ca="false" dt2D="false" dtr="false" t="normal">SUM(I9:I12)</f>
        <v>6.88</v>
      </c>
      <c r="J13" s="59" t="n">
        <f aca="false" ca="false" dt2D="false" dtr="false" t="normal">SUM(J9:J12)</f>
        <v>18.51</v>
      </c>
      <c r="K13" s="59" t="n">
        <f aca="false" ca="false" dt2D="false" dtr="false" t="normal">SUM(K9:K12)</f>
        <v>52.03</v>
      </c>
      <c r="L13" s="59" t="n">
        <f aca="false" ca="false" dt2D="false" dtr="false" t="normal">SUM(L9:L12)</f>
        <v>366.89</v>
      </c>
      <c r="M13" s="59" t="n">
        <f aca="false" ca="false" dt2D="false" dtr="false" t="normal">SUM(M9:M12)</f>
        <v>315.44</v>
      </c>
      <c r="N13" s="59" t="n">
        <f aca="false" ca="false" dt2D="false" dtr="false" t="normal">SUM(N9:N12)</f>
        <v>171.38</v>
      </c>
      <c r="O13" s="60" t="n">
        <f aca="false" ca="false" dt2D="false" dtr="false" t="normal">SUM(O9:O12)</f>
        <v>20.36</v>
      </c>
      <c r="P13" s="227" t="n">
        <f aca="false" ca="false" dt2D="false" dtr="false" t="normal">G13/2720*100</f>
        <v>20.302573529411767</v>
      </c>
      <c r="Q13" s="57" t="n"/>
    </row>
    <row customFormat="true" ht="16.5" outlineLevel="0" r="14" s="136">
      <c r="A14" s="137" t="n"/>
      <c r="B14" s="37" t="s">
        <v>49</v>
      </c>
      <c r="C14" s="31" t="n"/>
      <c r="D14" s="31" t="n"/>
      <c r="E14" s="31" t="n"/>
      <c r="F14" s="31" t="n"/>
      <c r="G14" s="31" t="n"/>
      <c r="H14" s="31" t="n"/>
      <c r="I14" s="31" t="n"/>
      <c r="J14" s="31" t="n"/>
      <c r="K14" s="31" t="n"/>
      <c r="L14" s="31" t="n"/>
      <c r="M14" s="31" t="n"/>
      <c r="N14" s="31" t="n"/>
      <c r="O14" s="54" t="n"/>
      <c r="P14" s="221" t="n"/>
      <c r="Q14" s="31" t="n"/>
    </row>
    <row customFormat="true" ht="16.5" outlineLevel="0" r="15" s="83">
      <c r="A15" s="85" t="n"/>
      <c r="B15" s="85" t="n"/>
      <c r="C15" s="85" t="n"/>
      <c r="D15" s="85" t="n"/>
      <c r="E15" s="85" t="n"/>
      <c r="F15" s="85" t="n"/>
      <c r="G15" s="85" t="n"/>
      <c r="H15" s="85" t="n"/>
      <c r="I15" s="85" t="n"/>
      <c r="J15" s="85" t="n"/>
      <c r="K15" s="85" t="n"/>
      <c r="L15" s="85" t="n"/>
      <c r="M15" s="85" t="n"/>
      <c r="N15" s="85" t="n"/>
      <c r="O15" s="85" t="n"/>
      <c r="P15" s="221" t="n"/>
      <c r="Q15" s="85" t="n"/>
    </row>
    <row customFormat="true" ht="16.5" outlineLevel="0" r="16" s="136">
      <c r="A16" s="137" t="n"/>
      <c r="B16" s="31" t="s">
        <v>123</v>
      </c>
      <c r="C16" s="31" t="n">
        <v>100</v>
      </c>
      <c r="D16" s="31" t="n">
        <v>0.98</v>
      </c>
      <c r="E16" s="31" t="n">
        <v>3.15</v>
      </c>
      <c r="F16" s="31" t="n">
        <v>1.73</v>
      </c>
      <c r="G16" s="31" t="n">
        <v>74.2</v>
      </c>
      <c r="H16" s="31" t="n">
        <v>0.05</v>
      </c>
      <c r="I16" s="41" t="n">
        <v>0</v>
      </c>
      <c r="J16" s="31" t="n">
        <v>16.76</v>
      </c>
      <c r="K16" s="31" t="n">
        <v>0</v>
      </c>
      <c r="L16" s="31" t="n">
        <v>18.68</v>
      </c>
      <c r="M16" s="31" t="n">
        <v>34.61</v>
      </c>
      <c r="N16" s="31" t="n">
        <v>16.26</v>
      </c>
      <c r="O16" s="54" t="n">
        <v>0.74</v>
      </c>
      <c r="P16" s="221" t="n"/>
      <c r="Q16" s="31" t="n">
        <v>7</v>
      </c>
    </row>
    <row customFormat="true" ht="16.5" outlineLevel="0" r="17" s="136">
      <c r="A17" s="137" t="n"/>
      <c r="B17" s="31" t="s">
        <v>114</v>
      </c>
      <c r="C17" s="31" t="n">
        <v>250</v>
      </c>
      <c r="D17" s="31" t="n">
        <v>5.89</v>
      </c>
      <c r="E17" s="31" t="n">
        <v>5.72</v>
      </c>
      <c r="F17" s="31" t="n">
        <v>10.47</v>
      </c>
      <c r="G17" s="31" t="n">
        <v>167.25</v>
      </c>
      <c r="H17" s="31" t="n">
        <v>0.89</v>
      </c>
      <c r="I17" s="31" t="n">
        <v>0</v>
      </c>
      <c r="J17" s="31" t="n">
        <v>7.29</v>
      </c>
      <c r="K17" s="31" t="n"/>
      <c r="L17" s="31" t="n">
        <v>36.24</v>
      </c>
      <c r="M17" s="31" t="n">
        <v>141.22</v>
      </c>
      <c r="N17" s="31" t="n">
        <v>37.88</v>
      </c>
      <c r="O17" s="54" t="n">
        <v>1.01</v>
      </c>
      <c r="P17" s="221" t="n"/>
      <c r="Q17" s="31" t="n">
        <v>90</v>
      </c>
    </row>
    <row customFormat="true" ht="14.25" outlineLevel="0" r="18" s="259">
      <c r="B18" s="41" t="s">
        <v>106</v>
      </c>
      <c r="C18" s="41" t="n">
        <v>200</v>
      </c>
      <c r="D18" s="41" t="n">
        <v>2.65</v>
      </c>
      <c r="E18" s="41" t="n">
        <v>3.32</v>
      </c>
      <c r="F18" s="41" t="n">
        <v>23.25</v>
      </c>
      <c r="G18" s="41" t="n">
        <v>224.6</v>
      </c>
      <c r="H18" s="41" t="n">
        <v>0</v>
      </c>
      <c r="I18" s="41" t="n"/>
      <c r="J18" s="41" t="n">
        <v>0</v>
      </c>
      <c r="K18" s="41" t="n">
        <v>0</v>
      </c>
      <c r="L18" s="41" t="n">
        <v>0.6</v>
      </c>
      <c r="M18" s="41" t="n">
        <v>0</v>
      </c>
      <c r="N18" s="41" t="n">
        <v>5</v>
      </c>
      <c r="O18" s="228" t="n">
        <v>0.5</v>
      </c>
      <c r="P18" s="229" t="n"/>
      <c r="Q18" s="230" t="n">
        <v>36</v>
      </c>
    </row>
    <row customFormat="true" ht="16.5" outlineLevel="0" r="19" s="136">
      <c r="A19" s="137" t="n"/>
      <c r="B19" s="31" t="s">
        <v>155</v>
      </c>
      <c r="C19" s="31" t="n">
        <v>106</v>
      </c>
      <c r="D19" s="31" t="n">
        <v>21.1</v>
      </c>
      <c r="E19" s="31" t="n">
        <v>13.6</v>
      </c>
      <c r="F19" s="31" t="n">
        <v>0</v>
      </c>
      <c r="G19" s="31" t="n">
        <v>165</v>
      </c>
      <c r="H19" s="31" t="n">
        <v>0.04</v>
      </c>
      <c r="I19" s="31" t="n">
        <v>0</v>
      </c>
      <c r="J19" s="31" t="n">
        <v>0</v>
      </c>
      <c r="K19" s="31" t="n">
        <v>20</v>
      </c>
      <c r="L19" s="31" t="n">
        <v>39</v>
      </c>
      <c r="M19" s="31" t="n">
        <v>143</v>
      </c>
      <c r="N19" s="31" t="n">
        <v>20</v>
      </c>
      <c r="O19" s="54" t="n">
        <v>1.8</v>
      </c>
      <c r="P19" s="221" t="n"/>
      <c r="Q19" s="31" t="n">
        <v>637</v>
      </c>
    </row>
    <row customFormat="true" ht="16.5" outlineLevel="0" r="20" s="136">
      <c r="A20" s="137" t="n"/>
      <c r="B20" s="55" t="s">
        <v>97</v>
      </c>
      <c r="C20" s="140" t="n">
        <v>200</v>
      </c>
      <c r="D20" s="140" t="n">
        <v>5.8</v>
      </c>
      <c r="E20" s="140" t="n">
        <v>5</v>
      </c>
      <c r="F20" s="140" t="n">
        <v>8.4</v>
      </c>
      <c r="G20" s="140" t="n">
        <v>108</v>
      </c>
      <c r="H20" s="70" t="n">
        <v>0.04</v>
      </c>
      <c r="I20" s="70" t="n">
        <v>0</v>
      </c>
      <c r="J20" s="140" t="n">
        <v>0.6</v>
      </c>
      <c r="K20" s="140" t="n">
        <v>0</v>
      </c>
      <c r="L20" s="140" t="n">
        <v>248</v>
      </c>
      <c r="M20" s="140" t="n">
        <v>0</v>
      </c>
      <c r="N20" s="140" t="n">
        <v>0</v>
      </c>
      <c r="O20" s="225" t="n">
        <v>0.2</v>
      </c>
      <c r="P20" s="221" t="n"/>
      <c r="Q20" s="31" t="n"/>
    </row>
    <row customFormat="true" ht="16.5" outlineLevel="0" r="21" s="136">
      <c r="A21" s="137" t="n"/>
      <c r="B21" s="31" t="s">
        <v>55</v>
      </c>
      <c r="C21" s="31" t="n">
        <v>50</v>
      </c>
      <c r="D21" s="31" t="n">
        <v>3.16</v>
      </c>
      <c r="E21" s="31" t="n">
        <v>0.4</v>
      </c>
      <c r="F21" s="31" t="n">
        <v>19.32</v>
      </c>
      <c r="G21" s="31" t="n">
        <v>93.53</v>
      </c>
      <c r="H21" s="31" t="n">
        <v>0.04</v>
      </c>
      <c r="I21" s="41" t="n"/>
      <c r="J21" s="31" t="n"/>
      <c r="K21" s="31" t="n"/>
      <c r="L21" s="31" t="n">
        <v>9.2</v>
      </c>
      <c r="M21" s="31" t="n">
        <v>34.8</v>
      </c>
      <c r="N21" s="31" t="n">
        <v>13.2</v>
      </c>
      <c r="O21" s="54" t="n">
        <v>0.44</v>
      </c>
      <c r="P21" s="231" t="n"/>
      <c r="Q21" s="31" t="n"/>
    </row>
    <row customFormat="true" ht="16.5" outlineLevel="0" r="22" s="136">
      <c r="A22" s="137" t="n"/>
      <c r="B22" s="31" t="s">
        <v>56</v>
      </c>
      <c r="C22" s="31" t="n">
        <v>60</v>
      </c>
      <c r="D22" s="31" t="n">
        <v>2.24</v>
      </c>
      <c r="E22" s="31" t="n">
        <v>0.44</v>
      </c>
      <c r="F22" s="31" t="n">
        <v>0.68</v>
      </c>
      <c r="G22" s="31" t="n">
        <v>91.96</v>
      </c>
      <c r="H22" s="31" t="n">
        <v>0.68</v>
      </c>
      <c r="I22" s="31" t="n">
        <v>0.8</v>
      </c>
      <c r="J22" s="31" t="n"/>
      <c r="K22" s="31" t="n"/>
      <c r="L22" s="31" t="n">
        <v>9.2</v>
      </c>
      <c r="M22" s="31" t="n">
        <v>42.4</v>
      </c>
      <c r="N22" s="31" t="n">
        <v>10</v>
      </c>
      <c r="O22" s="54" t="n">
        <v>1.24</v>
      </c>
      <c r="P22" s="231" t="n"/>
      <c r="Q22" s="31" t="n"/>
    </row>
    <row customFormat="true" ht="16.5" outlineLevel="0" r="23" s="136">
      <c r="A23" s="137" t="n"/>
      <c r="B23" s="137" t="n"/>
      <c r="C23" s="137" t="n"/>
      <c r="D23" s="137" t="n"/>
      <c r="E23" s="137" t="n"/>
      <c r="F23" s="137" t="n"/>
      <c r="G23" s="137" t="n"/>
      <c r="H23" s="137" t="n"/>
      <c r="I23" s="137" t="n"/>
      <c r="J23" s="137" t="n"/>
      <c r="K23" s="137" t="n"/>
      <c r="L23" s="137" t="n"/>
      <c r="M23" s="137" t="n"/>
      <c r="N23" s="137" t="n"/>
      <c r="O23" s="137" t="n"/>
      <c r="P23" s="137" t="n"/>
      <c r="Q23" s="31" t="n"/>
    </row>
    <row customFormat="true" ht="16.5" outlineLevel="0" r="24" s="274">
      <c r="A24" s="275" t="n"/>
      <c r="B24" s="75" t="s">
        <v>117</v>
      </c>
      <c r="C24" s="75" t="n">
        <f aca="false" ca="false" dt2D="false" dtr="false" t="normal">C16+C17+C18+C19+C20+C21+C22</f>
        <v>966</v>
      </c>
      <c r="D24" s="75" t="n">
        <f aca="false" ca="false" dt2D="false" dtr="false" t="normal">SUM(D16:D22)</f>
        <v>41.82</v>
      </c>
      <c r="E24" s="75" t="n">
        <f aca="false" ca="false" dt2D="false" dtr="false" t="normal">SUM(E16:E22)</f>
        <v>31.63</v>
      </c>
      <c r="F24" s="75" t="n">
        <f aca="false" ca="false" dt2D="false" dtr="false" t="normal">SUM(F16:F22)</f>
        <v>63.85</v>
      </c>
      <c r="G24" s="75" t="n">
        <f aca="false" ca="false" dt2D="false" dtr="false" t="normal">SUM(G16:G22)</f>
        <v>924.54</v>
      </c>
      <c r="H24" s="75" t="n">
        <f aca="false" ca="false" dt2D="false" dtr="false" t="normal">SUM(H16:H22)</f>
        <v>1.7400000000000002</v>
      </c>
      <c r="I24" s="75" t="n">
        <f aca="false" ca="false" dt2D="false" dtr="false" t="normal">SUM(I16:I22)</f>
        <v>0.8</v>
      </c>
      <c r="J24" s="75" t="n">
        <f aca="false" ca="false" dt2D="false" dtr="false" t="normal">SUM(J16:J22)</f>
        <v>24.650000000000002</v>
      </c>
      <c r="K24" s="75" t="n">
        <f aca="false" ca="false" dt2D="false" dtr="false" t="normal">SUM(K16:K22)</f>
        <v>20</v>
      </c>
      <c r="L24" s="75" t="n">
        <f aca="false" ca="false" dt2D="false" dtr="false" t="normal">SUM(L16:L22)</f>
        <v>360.91999999999996</v>
      </c>
      <c r="M24" s="75" t="n">
        <f aca="false" ca="false" dt2D="false" dtr="false" t="normal">SUM(M16:M22)</f>
        <v>396.03</v>
      </c>
      <c r="N24" s="75" t="n">
        <f aca="false" ca="false" dt2D="false" dtr="false" t="normal">SUM(N16:N22)</f>
        <v>102.34</v>
      </c>
      <c r="O24" s="232" t="n">
        <f aca="false" ca="false" dt2D="false" dtr="false" t="normal">SUM(O16:O22)</f>
        <v>5.930000000000001</v>
      </c>
      <c r="P24" s="233" t="n">
        <f aca="false" ca="false" dt2D="false" dtr="false" t="normal">G24/2720*100</f>
        <v>33.99044117647059</v>
      </c>
      <c r="Q24" s="37" t="n"/>
    </row>
    <row customFormat="true" ht="16.5" outlineLevel="0" r="25" s="136">
      <c r="A25" s="137" t="n"/>
      <c r="B25" s="31" t="s">
        <v>81</v>
      </c>
      <c r="C25" s="31" t="n"/>
      <c r="D25" s="31" t="n"/>
      <c r="E25" s="31" t="n"/>
      <c r="F25" s="31" t="n"/>
      <c r="G25" s="31" t="n"/>
      <c r="H25" s="31" t="n"/>
      <c r="I25" s="31" t="n"/>
      <c r="J25" s="31" t="n"/>
      <c r="K25" s="31" t="n"/>
      <c r="L25" s="31" t="n"/>
      <c r="M25" s="31" t="n"/>
      <c r="N25" s="31" t="n"/>
      <c r="O25" s="54" t="n"/>
      <c r="P25" s="221" t="n"/>
      <c r="Q25" s="31" t="n"/>
    </row>
    <row customFormat="true" ht="16.5" outlineLevel="0" r="26" s="274">
      <c r="A26" s="275" t="n"/>
      <c r="B26" s="79" t="s">
        <v>58</v>
      </c>
      <c r="C26" s="79" t="n">
        <f aca="false" ca="false" dt2D="false" dtr="false" t="normal">C13+C24</f>
        <v>1546</v>
      </c>
      <c r="D26" s="81" t="n">
        <f aca="false" ca="false" dt2D="false" dtr="false" t="normal">D13+D24</f>
        <v>64.4</v>
      </c>
      <c r="E26" s="81" t="n">
        <f aca="false" ca="false" dt2D="false" dtr="false" t="normal">E13+E24</f>
        <v>50.620000000000005</v>
      </c>
      <c r="F26" s="81" t="n">
        <f aca="false" ca="false" dt2D="false" dtr="false" t="normal">F13+F24</f>
        <v>195.152</v>
      </c>
      <c r="G26" s="81" t="n">
        <f aca="false" ca="false" dt2D="false" dtr="false" t="normal">G13+G24</f>
        <v>1476.77</v>
      </c>
      <c r="H26" s="81" t="n">
        <f aca="false" ca="false" dt2D="false" dtr="false" t="normal">H13+H24</f>
        <v>1.8600000000000003</v>
      </c>
      <c r="I26" s="81" t="n">
        <f aca="false" ca="false" dt2D="false" dtr="false" t="normal">I13+I24</f>
        <v>7.68</v>
      </c>
      <c r="J26" s="81" t="n">
        <f aca="false" ca="false" dt2D="false" dtr="false" t="normal">J13+J24</f>
        <v>43.160000000000004</v>
      </c>
      <c r="K26" s="81" t="n">
        <f aca="false" ca="false" dt2D="false" dtr="false" t="normal">K13+K24</f>
        <v>72.03</v>
      </c>
      <c r="L26" s="81" t="n">
        <f aca="false" ca="false" dt2D="false" dtr="false" t="normal">L13+L24</f>
        <v>727.81</v>
      </c>
      <c r="M26" s="81" t="n">
        <f aca="false" ca="false" dt2D="false" dtr="false" t="normal">M13+M24</f>
        <v>711.47</v>
      </c>
      <c r="N26" s="81" t="n">
        <f aca="false" ca="false" dt2D="false" dtr="false" t="normal">N13+N24</f>
        <v>273.72</v>
      </c>
      <c r="O26" s="234" t="n">
        <f aca="false" ca="false" dt2D="false" dtr="false" t="normal">O13+O24</f>
        <v>26.29</v>
      </c>
      <c r="P26" s="235" t="n">
        <f aca="false" ca="false" dt2D="false" dtr="false" t="normal">P13+P24</f>
        <v>54.29301470588236</v>
      </c>
      <c r="Q26" s="37" t="n"/>
    </row>
    <row customFormat="true" customHeight="true" ht="13.5" outlineLevel="0" r="27" s="136">
      <c r="A27" s="137" t="n"/>
      <c r="B27" s="31" t="n"/>
      <c r="C27" s="31" t="n"/>
      <c r="D27" s="236" t="n">
        <f aca="false" ca="false" dt2D="false" dtr="false" t="normal">-E26/D26</f>
        <v>-0.7860248447204969</v>
      </c>
      <c r="E27" s="31" t="n">
        <v>1</v>
      </c>
      <c r="F27" s="237" t="n">
        <f aca="false" ca="false" dt2D="false" dtr="false" t="normal">F26/E26</f>
        <v>3.855235084946661</v>
      </c>
      <c r="G27" s="31" t="n"/>
      <c r="H27" s="31" t="n"/>
      <c r="I27" s="31" t="n"/>
      <c r="J27" s="31" t="n"/>
      <c r="K27" s="31" t="n"/>
      <c r="L27" s="31" t="n"/>
      <c r="M27" s="31" t="n"/>
      <c r="N27" s="31" t="n"/>
      <c r="O27" s="54" t="n"/>
      <c r="P27" s="221" t="n"/>
      <c r="Q27" s="31" t="n"/>
    </row>
    <row customFormat="true" ht="16.5" outlineLevel="0" r="28" s="136">
      <c r="A28" s="137" t="n"/>
      <c r="B28" s="220" t="n"/>
      <c r="C28" s="220" t="n"/>
      <c r="D28" s="220" t="n"/>
      <c r="E28" s="220" t="n"/>
      <c r="F28" s="220" t="n"/>
      <c r="G28" s="220" t="n"/>
      <c r="H28" s="220" t="n"/>
      <c r="I28" s="220" t="n"/>
      <c r="J28" s="220" t="n"/>
      <c r="K28" s="220" t="n"/>
      <c r="L28" s="220" t="n"/>
      <c r="M28" s="220" t="n"/>
      <c r="N28" s="220" t="n"/>
      <c r="O28" s="238" t="n"/>
      <c r="P28" s="221" t="n"/>
      <c r="Q28" s="220" t="n"/>
    </row>
    <row customFormat="true" ht="16.5" outlineLevel="0" r="29" s="274">
      <c r="A29" s="275" t="n"/>
      <c r="B29" s="239" t="s">
        <v>118</v>
      </c>
      <c r="C29" s="239" t="n">
        <f aca="false" ca="false" dt2D="false" dtr="false" t="normal">('7 день'!C22+'8 день'!C22+'9 день '!C25+'10 день'!C23+'11 день'!C25+'12 день'!C26)/6</f>
        <v>1029.3333333333333</v>
      </c>
      <c r="D29" s="240" t="n">
        <f aca="false" ca="false" dt2D="false" dtr="false" t="normal">('7 день'!D24+'8 день'!D24+'9 день '!D27+'10 день'!D25+'11 день'!D27+'12 день'!D26)/6</f>
        <v>51.75766666666667</v>
      </c>
      <c r="E29" s="240" t="n">
        <f aca="false" ca="false" dt2D="false" dtr="false" t="normal">('7 день'!E24+'8 день'!E24+'9 день '!E27+'10 день'!E25+'11 день'!E27+'12 день'!E26)/6</f>
        <v>49.475</v>
      </c>
      <c r="F29" s="240" t="n">
        <f aca="false" ca="false" dt2D="false" dtr="false" t="normal">('7 день'!F24+'8 день'!F24+'9 день '!F27+'10 день'!F25+'11 день'!F27+'12 день'!F26)/6</f>
        <v>194.47266666666667</v>
      </c>
      <c r="G29" s="240" t="n">
        <f aca="false" ca="false" dt2D="false" dtr="false" t="normal">('7 день'!G24+'8 день'!G24+'9 день '!G27+'10 день'!G25+'11 день'!G27+'12 день'!G26)/6</f>
        <v>1410.2716666666665</v>
      </c>
      <c r="H29" s="240" t="n">
        <f aca="false" ca="false" dt2D="false" dtr="false" t="normal">('7 день'!H24+'8 день'!H24+'9 день '!H27+'10 день'!H25+'11 день'!H27+'12 день'!H26)/6</f>
        <v>2.471166666666667</v>
      </c>
      <c r="I29" s="240" t="n">
        <f aca="false" ca="false" dt2D="false" dtr="false" t="normal">('7 день'!I24+'8 день'!I24+'9 день '!I27+'10 день'!I25+'11 день'!I27+'12 день'!I26)/6</f>
        <v>9.173333333333334</v>
      </c>
      <c r="J29" s="240" t="n">
        <f aca="false" ca="false" dt2D="false" dtr="false" t="normal">('7 день'!J24+'8 день'!J24+'9 день '!J27+'10 день'!J25+'11 день'!J27+'12 день'!J26)/6</f>
        <v>57.38833333333333</v>
      </c>
      <c r="K29" s="240" t="n">
        <f aca="false" ca="false" dt2D="false" dtr="false" t="normal">('7 день'!K24+'8 день'!K24+'9 день '!K27+'10 день'!K25+'11 день'!K27+'12 день'!K26)/6</f>
        <v>141.76133333333334</v>
      </c>
      <c r="L29" s="240" t="n">
        <f aca="false" ca="false" dt2D="false" dtr="false" t="normal">('7 день'!L24+'8 день'!L24+'9 день '!L27+'10 день'!L25+'11 день'!L27+'12 день'!L26)/6</f>
        <v>579.4583333333333</v>
      </c>
      <c r="M29" s="240" t="n">
        <f aca="false" ca="false" dt2D="false" dtr="false" t="normal">('7 день'!M24+'8 день'!M24+'9 день '!M27+'10 день'!M25+'11 день'!M27+'12 день'!M26)/6</f>
        <v>748.8216666666666</v>
      </c>
      <c r="N29" s="240" t="n">
        <f aca="false" ca="false" dt2D="false" dtr="false" t="normal">('7 день'!N24+'8 день'!N24+'9 день '!N27+'10 день'!N25+'11 день'!N27+'12 день'!N26)/6</f>
        <v>245.12</v>
      </c>
      <c r="O29" s="241" t="n">
        <f aca="false" ca="false" dt2D="false" dtr="false" t="normal">('7 день'!O24+'8 день'!O24+'9 день '!O27+'10 день'!O25+'11 день'!O27+'12 день'!O26)/6</f>
        <v>16.039999999999996</v>
      </c>
      <c r="P29" s="242" t="n">
        <f aca="false" ca="false" dt2D="false" dtr="false" t="normal">('7 день'!P24+'8 день'!P24+'9 день '!P27+'10 день'!P25+'11 день'!P27+'12 день'!P26)/6</f>
        <v>51.856995931896535</v>
      </c>
      <c r="Q29" s="57" t="n"/>
    </row>
    <row customFormat="true" ht="16.5" outlineLevel="0" r="30" s="136">
      <c r="A30" s="137" t="n"/>
      <c r="B30" s="85" t="n"/>
      <c r="C30" s="85" t="n"/>
      <c r="D30" s="243" t="n">
        <f aca="false" ca="false" dt2D="false" dtr="false" t="normal">D29/E29</f>
        <v>1.046137780023581</v>
      </c>
      <c r="E30" s="85" t="n">
        <v>1</v>
      </c>
      <c r="F30" s="244" t="n">
        <f aca="false" ca="false" dt2D="false" dtr="false" t="normal">F29/E29</f>
        <v>3.930725955869968</v>
      </c>
      <c r="G30" s="85" t="n"/>
      <c r="H30" s="85" t="n"/>
      <c r="I30" s="85" t="n"/>
      <c r="J30" s="85" t="n"/>
      <c r="K30" s="85" t="n"/>
      <c r="L30" s="85" t="n"/>
      <c r="M30" s="85" t="n"/>
      <c r="N30" s="85" t="n"/>
      <c r="O30" s="85" t="n"/>
      <c r="P30" s="221" t="n"/>
      <c r="Q30" s="85" t="n"/>
    </row>
    <row customFormat="true" ht="16.5" outlineLevel="0" r="31" s="276">
      <c r="A31" s="1" t="n"/>
      <c r="B31" s="245" t="s">
        <v>156</v>
      </c>
      <c r="C31" s="245" t="n">
        <f aca="false" ca="false" dt2D="false" dtr="false" t="normal">('6 день '!C28+'12 день'!C29)/2</f>
        <v>1263.6666666666665</v>
      </c>
      <c r="D31" s="246" t="n">
        <f aca="false" ca="false" dt2D="false" dtr="false" t="normal">('6 день '!D28+'12 день'!D29)/2</f>
        <v>49.40241666666667</v>
      </c>
      <c r="E31" s="246" t="n">
        <f aca="false" ca="false" dt2D="false" dtr="false" t="normal">('6 день '!E28+'12 день'!E29)/2</f>
        <v>48.71666666666667</v>
      </c>
      <c r="F31" s="247" t="n">
        <f aca="false" ca="false" dt2D="false" dtr="false" t="normal">('6 день '!F28+'12 день'!F29)/2</f>
        <v>187.9875</v>
      </c>
      <c r="G31" s="247" t="n">
        <f aca="false" ca="false" dt2D="false" dtr="false" t="normal">('6 день '!G28+'12 день'!G29)/2</f>
        <v>1060.8241666666665</v>
      </c>
      <c r="H31" s="247" t="n">
        <f aca="false" ca="false" dt2D="false" dtr="false" t="normal">('6 день '!H28+'12 день'!H29)/2</f>
        <v>3.843083333333333</v>
      </c>
      <c r="I31" s="247" t="n">
        <f aca="false" ca="false" dt2D="false" dtr="false" t="normal">('6 день '!I28+'12 день'!I29)/2</f>
        <v>10.065000000000001</v>
      </c>
      <c r="J31" s="247" t="n">
        <f aca="false" ca="false" dt2D="false" dtr="false" t="normal">('6 день '!J28+'12 день'!J29)/2</f>
        <v>59.8475</v>
      </c>
      <c r="K31" s="247" t="n">
        <f aca="false" ca="false" dt2D="false" dtr="false" t="normal">('6 день '!K28+'12 день'!K29)/2</f>
        <v>110.45216666666667</v>
      </c>
      <c r="L31" s="247" t="n">
        <f aca="false" ca="false" dt2D="false" dtr="false" t="normal">('6 день '!L28+'12 день'!L29)/2</f>
        <v>595.3533333333332</v>
      </c>
      <c r="M31" s="247" t="n">
        <f aca="false" ca="false" dt2D="false" dtr="false" t="normal">('6 день '!M28+'12 день'!M29)/2</f>
        <v>763.4325</v>
      </c>
      <c r="N31" s="247" t="n">
        <f aca="false" ca="false" dt2D="false" dtr="false" t="normal">('6 день '!N28+'12 день'!N29)/2</f>
        <v>242.3358333333333</v>
      </c>
      <c r="O31" s="247" t="n">
        <f aca="false" ca="false" dt2D="false" dtr="false" t="normal">('6 день '!O28+'12 день'!O29)/2</f>
        <v>14.696666666666665</v>
      </c>
      <c r="P31" s="248" t="n">
        <f aca="false" ca="false" dt2D="false" dtr="false" t="normal">('6 день '!P28+'12 день'!P29)/2</f>
        <v>54.049300662026695</v>
      </c>
      <c r="Q31" s="1" t="n"/>
    </row>
    <row customFormat="true" ht="15.75" outlineLevel="0" r="32" s="83">
      <c r="B32" s="276" t="n"/>
      <c r="D32" s="277" t="n"/>
    </row>
    <row customFormat="true" ht="15.75" outlineLevel="0" r="33" s="83">
      <c r="D33" s="277" t="n">
        <f aca="false" ca="false" dt2D="false" dtr="false" t="normal">D31/E31</f>
        <v>1.0140762914813548</v>
      </c>
      <c r="E33" s="83" t="n">
        <v>1</v>
      </c>
      <c r="F33" s="277" t="n">
        <f aca="false" ca="false" dt2D="false" dtr="false" t="normal">F31/E31</f>
        <v>3.858792336640438</v>
      </c>
    </row>
    <row customFormat="true" ht="15.75" outlineLevel="0" r="34" s="83">
      <c r="D34" s="278" t="n"/>
      <c r="E34" s="278" t="n"/>
      <c r="F34" s="278" t="n"/>
      <c r="G34" s="278" t="n"/>
      <c r="H34" s="278" t="n"/>
      <c r="I34" s="278" t="n"/>
      <c r="J34" s="278" t="n"/>
      <c r="K34" s="278" t="n"/>
      <c r="L34" s="278" t="n"/>
      <c r="M34" s="278" t="n"/>
      <c r="N34" s="278" t="n"/>
      <c r="O34" s="278" t="n"/>
    </row>
    <row outlineLevel="0" r="36">
      <c r="D36" s="252" t="n"/>
      <c r="E36" s="252" t="n"/>
      <c r="F36" s="252" t="n"/>
      <c r="G36" s="252" t="n"/>
      <c r="H36" s="252" t="n"/>
      <c r="I36" s="252" t="n"/>
      <c r="J36" s="252" t="n"/>
      <c r="K36" s="252" t="n"/>
      <c r="L36" s="252" t="n"/>
      <c r="M36" s="252" t="n"/>
      <c r="N36" s="252" t="n"/>
      <c r="O36" s="252" t="n"/>
    </row>
  </sheetData>
  <mergeCells count="13">
    <mergeCell ref="A1:B1"/>
    <mergeCell ref="A2:B2"/>
    <mergeCell ref="A4:B4"/>
    <mergeCell ref="A5:B5"/>
    <mergeCell ref="P6:P8"/>
    <mergeCell ref="H6:K6"/>
    <mergeCell ref="A3:B3"/>
    <mergeCell ref="L6:O6"/>
    <mergeCell ref="F5:J5"/>
    <mergeCell ref="B6:B7"/>
    <mergeCell ref="C6:C7"/>
    <mergeCell ref="D6:F6"/>
    <mergeCell ref="G6:G7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19"/>
  <sheetViews>
    <sheetView showZeros="true" workbookViewId="0"/>
  </sheetViews>
  <sheetFormatPr baseColWidth="8" customHeight="false" defaultColWidth="9.01743714249899" defaultRowHeight="12.75" zeroHeight="false"/>
  <sheetData>
    <row outlineLevel="0" r="4">
      <c r="A4" s="1" t="n"/>
      <c r="B4" s="1" t="n"/>
      <c r="C4" s="1" t="n"/>
      <c r="D4" s="1" t="n"/>
      <c r="E4" s="1" t="n"/>
      <c r="F4" s="1" t="n"/>
      <c r="G4" s="1" t="n"/>
      <c r="H4" s="1" t="n"/>
      <c r="I4" s="1" t="n"/>
      <c r="J4" s="1" t="n"/>
      <c r="K4" s="1" t="s">
        <v>2</v>
      </c>
      <c r="L4" s="1" t="n"/>
      <c r="M4" s="1" t="n"/>
      <c r="N4" s="1" t="n"/>
    </row>
    <row outlineLevel="0" r="5">
      <c r="A5" s="2" t="n"/>
      <c r="B5" s="2" t="s"/>
      <c r="C5" s="2" t="s"/>
      <c r="D5" s="2" t="s"/>
      <c r="E5" s="1" t="n"/>
      <c r="F5" s="1" t="n"/>
      <c r="G5" s="1" t="n"/>
      <c r="H5" s="1" t="n"/>
      <c r="I5" s="1" t="n"/>
      <c r="J5" s="1" t="n"/>
      <c r="K5" s="1" t="s">
        <v>3</v>
      </c>
      <c r="L5" s="1" t="n"/>
      <c r="M5" s="1" t="n"/>
      <c r="N5" s="1" t="n"/>
    </row>
    <row outlineLevel="0" r="6">
      <c r="A6" s="2" t="s"/>
      <c r="B6" s="2" t="s"/>
      <c r="C6" s="2" t="s"/>
      <c r="D6" s="2" t="s"/>
      <c r="E6" s="1" t="n"/>
      <c r="F6" s="1" t="n"/>
      <c r="G6" s="1" t="n"/>
      <c r="H6" s="1" t="n"/>
      <c r="I6" s="1" t="n"/>
      <c r="J6" s="1" t="n"/>
      <c r="N6" s="1" t="n"/>
    </row>
    <row customHeight="true" ht="27.75" outlineLevel="0" r="7">
      <c r="A7" s="2" t="s"/>
      <c r="B7" s="2" t="s"/>
      <c r="C7" s="2" t="s"/>
      <c r="D7" s="2" t="s"/>
      <c r="E7" s="1" t="n"/>
      <c r="F7" s="1" t="n"/>
      <c r="G7" s="1" t="n"/>
      <c r="H7" s="1" t="n"/>
      <c r="I7" s="1" t="n"/>
      <c r="J7" s="1" t="n"/>
      <c r="N7" s="1" t="n"/>
    </row>
    <row outlineLevel="0" r="8">
      <c r="A8" s="3" t="n"/>
      <c r="B8" s="3" t="n"/>
      <c r="C8" s="3" t="n"/>
      <c r="D8" s="3" t="n"/>
      <c r="E8" s="1" t="n"/>
      <c r="F8" s="1" t="n"/>
      <c r="G8" s="1" t="n"/>
      <c r="H8" s="1" t="n"/>
      <c r="I8" s="1" t="n"/>
      <c r="J8" s="1" t="n"/>
      <c r="K8" s="1" t="n"/>
      <c r="L8" s="4" t="s">
        <v>4</v>
      </c>
      <c r="M8" s="1" t="s">
        <v>5</v>
      </c>
      <c r="N8" s="1" t="n"/>
    </row>
    <row outlineLevel="0" r="9">
      <c r="A9" s="1" t="n"/>
      <c r="B9" s="1" t="n"/>
      <c r="C9" s="1" t="n"/>
      <c r="D9" s="1" t="n"/>
      <c r="E9" s="1" t="n"/>
      <c r="F9" s="1" t="n"/>
      <c r="G9" s="1" t="n"/>
      <c r="H9" s="1" t="n"/>
      <c r="I9" s="1" t="n"/>
      <c r="J9" s="1" t="n"/>
      <c r="N9" s="1" t="n"/>
    </row>
    <row outlineLevel="0" r="10">
      <c r="A10" s="1" t="n"/>
      <c r="B10" s="1" t="n"/>
      <c r="C10" s="1" t="n"/>
      <c r="D10" s="1" t="n"/>
      <c r="E10" s="1" t="n"/>
      <c r="F10" s="1" t="n"/>
      <c r="G10" s="1" t="n"/>
      <c r="H10" s="1" t="n"/>
      <c r="I10" s="1" t="n"/>
      <c r="J10" s="1" t="n"/>
      <c r="K10" s="5" t="s">
        <v>6</v>
      </c>
      <c r="L10" s="6" t="s">
        <v>7</v>
      </c>
      <c r="M10" s="6" t="s">
        <v>8</v>
      </c>
      <c r="N10" s="1" t="n"/>
    </row>
    <row outlineLevel="0" r="11">
      <c r="A11" s="1" t="n"/>
      <c r="B11" s="1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</row>
    <row ht="18.75" outlineLevel="0" r="12">
      <c r="A12" s="1" t="n"/>
      <c r="B12" s="1" t="n"/>
      <c r="C12" s="1" t="n"/>
      <c r="D12" s="7" t="s">
        <v>9</v>
      </c>
      <c r="E12" s="7" t="s"/>
      <c r="F12" s="7" t="s"/>
      <c r="G12" s="7" t="s"/>
      <c r="H12" s="7" t="s"/>
      <c r="I12" s="7" t="s"/>
      <c r="J12" s="7" t="s"/>
      <c r="K12" s="7" t="s"/>
      <c r="L12" s="7" t="s"/>
      <c r="M12" s="7" t="s"/>
      <c r="N12" s="7" t="s"/>
    </row>
    <row ht="18.75" outlineLevel="0" r="13">
      <c r="A13" s="1" t="n"/>
      <c r="B13" s="1" t="n"/>
      <c r="C13" s="1" t="n"/>
      <c r="D13" s="8" t="s">
        <v>10</v>
      </c>
      <c r="E13" s="8" t="n"/>
      <c r="F13" s="8" t="n"/>
      <c r="G13" s="8" t="n"/>
      <c r="H13" s="8" t="n"/>
      <c r="I13" s="8" t="n"/>
      <c r="J13" s="8" t="n"/>
      <c r="K13" s="8" t="n"/>
      <c r="L13" s="1" t="n"/>
      <c r="M13" s="1" t="n"/>
      <c r="N13" s="1" t="n"/>
    </row>
    <row ht="18.75" outlineLevel="0" r="14">
      <c r="A14" s="1" t="n"/>
      <c r="B14" s="1" t="n"/>
      <c r="C14" s="1" t="n"/>
      <c r="D14" s="7" t="s">
        <v>11</v>
      </c>
      <c r="E14" s="7" t="s"/>
      <c r="F14" s="7" t="s"/>
      <c r="G14" s="7" t="s"/>
      <c r="H14" s="7" t="s"/>
      <c r="I14" s="7" t="s"/>
      <c r="J14" s="7" t="s"/>
      <c r="K14" s="7" t="s"/>
      <c r="L14" s="7" t="s"/>
      <c r="M14" s="7" t="s"/>
      <c r="N14" s="7" t="s"/>
    </row>
    <row ht="18.75" outlineLevel="0" r="15">
      <c r="A15" s="1" t="n"/>
      <c r="B15" s="1" t="n"/>
      <c r="C15" s="1" t="n"/>
      <c r="D15" s="7" t="s">
        <v>12</v>
      </c>
      <c r="E15" s="7" t="s"/>
      <c r="F15" s="7" t="s"/>
      <c r="G15" s="7" t="s"/>
      <c r="H15" s="7" t="s"/>
      <c r="I15" s="7" t="s"/>
      <c r="J15" s="7" t="s"/>
      <c r="K15" s="7" t="s"/>
      <c r="L15" s="7" t="s"/>
      <c r="M15" s="7" t="s"/>
      <c r="N15" s="7" t="s"/>
    </row>
    <row ht="18.75" outlineLevel="0" r="16">
      <c r="A16" s="1" t="n"/>
      <c r="B16" s="1" t="n"/>
      <c r="C16" s="1" t="n"/>
      <c r="D16" s="7" t="s">
        <v>13</v>
      </c>
      <c r="E16" s="7" t="s"/>
      <c r="F16" s="7" t="s"/>
      <c r="G16" s="7" t="s"/>
      <c r="H16" s="7" t="s"/>
      <c r="I16" s="7" t="s"/>
      <c r="J16" s="7" t="s"/>
      <c r="K16" s="7" t="s"/>
      <c r="L16" s="7" t="s"/>
      <c r="M16" s="7" t="s"/>
      <c r="N16" s="1" t="n"/>
    </row>
    <row ht="18.75" outlineLevel="0" r="18">
      <c r="F18" s="7" t="s">
        <v>14</v>
      </c>
      <c r="G18" s="7" t="s"/>
      <c r="H18" s="7" t="s"/>
      <c r="I18" s="7" t="s"/>
      <c r="J18" s="7" t="s"/>
      <c r="K18" s="7" t="s"/>
    </row>
    <row customHeight="true" ht="22.5" outlineLevel="0" r="19">
      <c r="F19" s="9" t="s">
        <v>15</v>
      </c>
      <c r="G19" s="9" t="s"/>
      <c r="H19" s="9" t="s"/>
      <c r="I19" s="9" t="s"/>
      <c r="J19" s="9" t="s"/>
      <c r="K19" s="9" t="s"/>
    </row>
  </sheetData>
  <mergeCells count="7">
    <mergeCell ref="F19:K19"/>
    <mergeCell ref="A5:D7"/>
    <mergeCell ref="F18:K18"/>
    <mergeCell ref="D12:N12"/>
    <mergeCell ref="D15:N15"/>
    <mergeCell ref="D14:N14"/>
    <mergeCell ref="D16:M16"/>
  </mergeCells>
  <pageMargins bottom="0.748031497001648" footer="0.31496062874794" header="0.31496062874794" left="0.708661377429962" right="0.708661377429962" top="0.748031497001648"/>
  <pageSetup fitToHeight="0" fitToWidth="0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S330"/>
  <sheetViews>
    <sheetView showZeros="true" workbookViewId="0"/>
  </sheetViews>
  <sheetFormatPr baseColWidth="8" customHeight="false" defaultColWidth="9.01743714249899" defaultRowHeight="12.75" zeroHeight="false"/>
  <cols>
    <col customWidth="true" hidden="true" max="1" min="1" outlineLevel="0" width="7.18752527977126"/>
    <col customWidth="true" max="2" min="2" outlineLevel="0" width="21.7035068318608"/>
    <col customWidth="true" max="3" min="3" outlineLevel="0" width="13.5294591909424"/>
    <col customWidth="true" max="4" min="4" outlineLevel="0" width="11.5564131153187"/>
  </cols>
  <sheetData>
    <row customHeight="true" ht="13.5" outlineLevel="0" r="1">
      <c r="A1" s="10" t="s">
        <v>16</v>
      </c>
      <c r="B1" s="10" t="s"/>
    </row>
    <row customHeight="true" ht="15.75" outlineLevel="0" r="2">
      <c r="A2" s="10" t="s">
        <v>17</v>
      </c>
      <c r="B2" s="10" t="s"/>
    </row>
    <row customHeight="true" ht="17.25" outlineLevel="0" r="3">
      <c r="A3" s="11" t="s">
        <v>18</v>
      </c>
      <c r="B3" s="11" t="s"/>
    </row>
    <row customHeight="true" ht="33" outlineLevel="0" r="4">
      <c r="A4" s="10" t="s">
        <v>19</v>
      </c>
      <c r="B4" s="10" t="s"/>
    </row>
    <row customHeight="true" ht="18" outlineLevel="0" r="5">
      <c r="A5" s="12" t="s">
        <v>20</v>
      </c>
      <c r="B5" s="13" t="s"/>
      <c r="F5" s="14" t="s">
        <v>21</v>
      </c>
      <c r="G5" s="15" t="s"/>
      <c r="H5" s="15" t="s"/>
      <c r="I5" s="15" t="s"/>
      <c r="J5" s="16" t="s"/>
      <c r="R5" s="17" t="n"/>
    </row>
    <row customHeight="true" ht="15.75" outlineLevel="0" r="6">
      <c r="A6" s="18" t="s">
        <v>22</v>
      </c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28" t="s">
        <v>29</v>
      </c>
      <c r="Q6" s="19" t="s">
        <v>22</v>
      </c>
      <c r="R6" s="29" t="n"/>
    </row>
    <row customFormat="true" customHeight="true" ht="30" outlineLevel="0" r="7" s="30">
      <c r="A7" s="31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34" t="s"/>
      <c r="Q7" s="19" t="n"/>
      <c r="R7" s="29" t="n"/>
      <c r="S7" s="35" t="n"/>
    </row>
    <row customFormat="true" customHeight="true" ht="15" outlineLevel="0" r="8" s="29">
      <c r="A8" s="36" t="n"/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38" t="s"/>
      <c r="Q8" s="39" t="n"/>
    </row>
    <row customHeight="true" hidden="true" ht="12.75" outlineLevel="0" r="9">
      <c r="A9" s="36" t="n"/>
      <c r="B9" s="31" t="s">
        <v>42</v>
      </c>
      <c r="C9" s="31" t="n">
        <v>200</v>
      </c>
      <c r="D9" s="31" t="n">
        <v>5.97</v>
      </c>
      <c r="E9" s="40" t="n">
        <v>5.48</v>
      </c>
      <c r="F9" s="40" t="n">
        <v>19.08</v>
      </c>
      <c r="G9" s="40" t="n">
        <v>181</v>
      </c>
      <c r="H9" s="31" t="n">
        <v>0.11</v>
      </c>
      <c r="I9" s="41" t="n">
        <v>0</v>
      </c>
      <c r="J9" s="40" t="n">
        <v>0.91</v>
      </c>
      <c r="K9" s="31" t="n">
        <v>30.6</v>
      </c>
      <c r="L9" s="40" t="n">
        <v>160.88</v>
      </c>
      <c r="M9" s="31" t="n">
        <v>165.66</v>
      </c>
      <c r="N9" s="31" t="n">
        <v>46.46</v>
      </c>
      <c r="O9" s="42" t="n">
        <v>1.13</v>
      </c>
      <c r="P9" s="43" t="n"/>
      <c r="Q9" s="31" t="n">
        <v>29</v>
      </c>
      <c r="R9" s="29" t="n"/>
    </row>
    <row customHeight="true" ht="28.5" outlineLevel="0" r="10">
      <c r="A10" s="31" t="n">
        <v>29</v>
      </c>
      <c r="B10" s="31" t="s">
        <v>42</v>
      </c>
      <c r="C10" s="44" t="n">
        <v>200</v>
      </c>
      <c r="D10" s="44" t="n">
        <v>5.97</v>
      </c>
      <c r="E10" s="45" t="n">
        <v>5.48</v>
      </c>
      <c r="F10" s="45" t="n">
        <v>19.08</v>
      </c>
      <c r="G10" s="45" t="n">
        <v>181</v>
      </c>
      <c r="H10" s="44" t="n">
        <v>0.11</v>
      </c>
      <c r="I10" s="46" t="n">
        <v>0</v>
      </c>
      <c r="J10" s="45" t="n">
        <v>0.91</v>
      </c>
      <c r="K10" s="44" t="n">
        <v>30.6</v>
      </c>
      <c r="L10" s="45" t="n">
        <v>160.88</v>
      </c>
      <c r="M10" s="44" t="n">
        <v>165.66</v>
      </c>
      <c r="N10" s="44" t="n">
        <v>46.46</v>
      </c>
      <c r="O10" s="47" t="n">
        <v>1.13</v>
      </c>
      <c r="P10" s="43" t="n"/>
      <c r="Q10" s="31" t="n">
        <v>29</v>
      </c>
      <c r="R10" s="48" t="n"/>
    </row>
    <row ht="13.5" outlineLevel="0" r="11">
      <c r="A11" s="31" t="n">
        <v>39</v>
      </c>
      <c r="B11" s="31" t="s">
        <v>43</v>
      </c>
      <c r="C11" s="49" t="s">
        <v>44</v>
      </c>
      <c r="D11" s="50" t="n">
        <v>1.58</v>
      </c>
      <c r="E11" s="50" t="n">
        <v>0.2</v>
      </c>
      <c r="F11" s="50" t="n">
        <v>9.66</v>
      </c>
      <c r="G11" s="50" t="n">
        <v>131</v>
      </c>
      <c r="H11" s="50" t="n">
        <v>0.02</v>
      </c>
      <c r="I11" s="50" t="n"/>
      <c r="J11" s="50" t="n"/>
      <c r="K11" s="50" t="n"/>
      <c r="L11" s="50" t="n">
        <v>4.6</v>
      </c>
      <c r="M11" s="50" t="n">
        <v>17.4</v>
      </c>
      <c r="N11" s="50" t="n">
        <v>6.6</v>
      </c>
      <c r="O11" s="51" t="n">
        <v>0.22</v>
      </c>
      <c r="Q11" s="30" t="n"/>
      <c r="R11" s="29" t="n"/>
    </row>
    <row customFormat="true" ht="15.75" outlineLevel="0" r="12" s="29">
      <c r="A12" s="31" t="n"/>
      <c r="B12" s="31" t="s">
        <v>45</v>
      </c>
      <c r="C12" s="31" t="s">
        <v>46</v>
      </c>
      <c r="D12" s="31" t="n">
        <v>2.26</v>
      </c>
      <c r="E12" s="52" t="n">
        <v>0.76</v>
      </c>
      <c r="F12" s="31" t="n">
        <v>28.5</v>
      </c>
      <c r="G12" s="31" t="n">
        <v>141.76</v>
      </c>
      <c r="H12" s="40" t="n"/>
      <c r="I12" s="53" t="n"/>
      <c r="J12" s="31" t="n">
        <v>15</v>
      </c>
      <c r="K12" s="31" t="n"/>
      <c r="L12" s="31" t="n">
        <v>12</v>
      </c>
      <c r="M12" s="31" t="n"/>
      <c r="N12" s="31" t="n">
        <v>63</v>
      </c>
      <c r="O12" s="54" t="n">
        <v>0.9</v>
      </c>
      <c r="P12" s="43" t="n"/>
      <c r="Q12" s="31" t="n"/>
    </row>
    <row customFormat="true" ht="15.75" outlineLevel="0" r="13" s="29">
      <c r="A13" s="31" t="n">
        <v>103</v>
      </c>
      <c r="B13" s="55" t="s">
        <v>47</v>
      </c>
      <c r="C13" s="31" t="n">
        <v>200</v>
      </c>
      <c r="D13" s="31" t="n">
        <v>1.4</v>
      </c>
      <c r="E13" s="31" t="n">
        <v>1.6</v>
      </c>
      <c r="F13" s="31" t="n">
        <v>16.4</v>
      </c>
      <c r="G13" s="31" t="n">
        <v>86</v>
      </c>
      <c r="H13" s="31" t="n">
        <v>0.02</v>
      </c>
      <c r="I13" s="41" t="n">
        <v>0</v>
      </c>
      <c r="J13" s="31" t="n">
        <v>0</v>
      </c>
      <c r="K13" s="31" t="n">
        <v>0.08</v>
      </c>
      <c r="L13" s="31" t="n">
        <v>33</v>
      </c>
      <c r="M13" s="31" t="n">
        <v>67.5</v>
      </c>
      <c r="N13" s="31" t="n">
        <v>10.5</v>
      </c>
      <c r="O13" s="54" t="n">
        <v>0.4</v>
      </c>
      <c r="P13" s="43" t="n"/>
      <c r="Q13" s="31" t="n">
        <v>103</v>
      </c>
    </row>
    <row customFormat="true" ht="13.5" outlineLevel="0" r="14" s="56">
      <c r="A14" s="57" t="n"/>
      <c r="B14" s="58" t="s">
        <v>48</v>
      </c>
      <c r="C14" s="59" t="n">
        <f aca="false" ca="false" dt2D="false" dtr="false" t="normal">C10+30+120+C13</f>
        <v>550</v>
      </c>
      <c r="D14" s="59" t="n">
        <f aca="false" ca="false" dt2D="false" dtr="false" t="normal">SUM(D10:D13)</f>
        <v>11.209999999999999</v>
      </c>
      <c r="E14" s="59" t="n">
        <f aca="false" ca="false" dt2D="false" dtr="false" t="normal">SUM(E10:E13)</f>
        <v>8.040000000000001</v>
      </c>
      <c r="F14" s="59" t="n">
        <f aca="false" ca="false" dt2D="false" dtr="false" t="normal">SUM(F10:F13)</f>
        <v>73.63999999999999</v>
      </c>
      <c r="G14" s="59" t="n">
        <f aca="false" ca="false" dt2D="false" dtr="false" t="normal">SUM(G10:G13)</f>
        <v>539.76</v>
      </c>
      <c r="H14" s="59" t="n">
        <f aca="false" ca="false" dt2D="false" dtr="false" t="normal">SUM(H10:H13)</f>
        <v>0.15</v>
      </c>
      <c r="I14" s="59" t="n">
        <f aca="false" ca="false" dt2D="false" dtr="false" t="normal">SUM(I10:I13)</f>
        <v>0</v>
      </c>
      <c r="J14" s="59" t="n">
        <f aca="false" ca="false" dt2D="false" dtr="false" t="normal">SUM(J10:J13)</f>
        <v>15.91</v>
      </c>
      <c r="K14" s="59" t="n">
        <f aca="false" ca="false" dt2D="false" dtr="false" t="normal">SUM(K10:K13)</f>
        <v>30.68</v>
      </c>
      <c r="L14" s="59" t="n">
        <f aca="false" ca="false" dt2D="false" dtr="false" t="normal">SUM(L10:L13)</f>
        <v>210.48</v>
      </c>
      <c r="M14" s="59" t="n">
        <f aca="false" ca="false" dt2D="false" dtr="false" t="normal">SUM(M10:M13)</f>
        <v>250.56</v>
      </c>
      <c r="N14" s="59" t="n">
        <f aca="false" ca="false" dt2D="false" dtr="false" t="normal">SUM(N10:N13)</f>
        <v>126.56</v>
      </c>
      <c r="O14" s="60" t="n">
        <f aca="false" ca="false" dt2D="false" dtr="false" t="normal">SUM(O10:O13)</f>
        <v>2.65</v>
      </c>
      <c r="P14" s="61" t="n">
        <f aca="false" ca="false" dt2D="false" dtr="false" t="normal">G14/2720*100</f>
        <v>19.844117647058823</v>
      </c>
      <c r="Q14" s="62" t="n"/>
    </row>
    <row customFormat="true" ht="13.5" outlineLevel="0" r="15" s="29">
      <c r="A15" s="31" t="n"/>
      <c r="B15" s="63" t="s">
        <v>49</v>
      </c>
      <c r="C15" s="31" t="n"/>
      <c r="D15" s="31" t="n"/>
      <c r="E15" s="31" t="n"/>
      <c r="F15" s="31" t="n"/>
      <c r="G15" s="31" t="n"/>
      <c r="H15" s="31" t="n"/>
      <c r="I15" s="31" t="n"/>
      <c r="Q15" s="30" t="n"/>
    </row>
    <row customFormat="true" customHeight="true" ht="25.5" outlineLevel="0" r="16" s="29">
      <c r="A16" s="31" t="n">
        <v>1</v>
      </c>
      <c r="B16" s="64" t="s">
        <v>50</v>
      </c>
      <c r="C16" s="65" t="n">
        <v>100</v>
      </c>
      <c r="D16" s="65" t="n">
        <v>1.41</v>
      </c>
      <c r="E16" s="65" t="n">
        <v>2.08</v>
      </c>
      <c r="F16" s="65" t="n">
        <v>5.02</v>
      </c>
      <c r="G16" s="65" t="n">
        <v>87.4</v>
      </c>
      <c r="H16" s="65" t="n">
        <v>2.03</v>
      </c>
      <c r="I16" s="65" t="n">
        <v>0</v>
      </c>
      <c r="J16" s="65" t="n">
        <v>32.45</v>
      </c>
      <c r="K16" s="65" t="n">
        <v>0</v>
      </c>
      <c r="L16" s="65" t="n">
        <v>37.37</v>
      </c>
      <c r="M16" s="65" t="n">
        <v>27.61</v>
      </c>
      <c r="N16" s="65" t="n">
        <v>15.16</v>
      </c>
      <c r="O16" s="66" t="n">
        <v>0.51</v>
      </c>
      <c r="P16" s="67" t="n"/>
      <c r="Q16" s="68" t="n">
        <v>79</v>
      </c>
    </row>
    <row customFormat="true" customHeight="true" ht="23.25" outlineLevel="0" r="17" s="29">
      <c r="A17" s="31" t="n">
        <v>93</v>
      </c>
      <c r="B17" s="31" t="s">
        <v>51</v>
      </c>
      <c r="C17" s="31" t="n">
        <v>250</v>
      </c>
      <c r="D17" s="31" t="n">
        <v>4.85</v>
      </c>
      <c r="E17" s="31" t="n">
        <v>4.89</v>
      </c>
      <c r="F17" s="31" t="n">
        <v>8.49</v>
      </c>
      <c r="G17" s="31" t="n">
        <v>185.75</v>
      </c>
      <c r="H17" s="31" t="n">
        <v>0.06</v>
      </c>
      <c r="I17" s="41" t="n">
        <v>0</v>
      </c>
      <c r="J17" s="31" t="n">
        <v>18.46</v>
      </c>
      <c r="K17" s="31" t="n">
        <v>0</v>
      </c>
      <c r="L17" s="31" t="n">
        <v>43.33</v>
      </c>
      <c r="M17" s="31" t="n">
        <v>47.63</v>
      </c>
      <c r="N17" s="31" t="n">
        <v>22.25</v>
      </c>
      <c r="O17" s="54" t="n">
        <v>0.8</v>
      </c>
      <c r="P17" s="43" t="n"/>
      <c r="Q17" s="31" t="n">
        <v>93</v>
      </c>
    </row>
    <row customFormat="true" customHeight="true" ht="13.5" outlineLevel="0" r="18" s="29">
      <c r="A18" s="31" t="n">
        <v>94</v>
      </c>
      <c r="B18" s="50" t="s">
        <v>52</v>
      </c>
      <c r="C18" s="69" t="s">
        <v>53</v>
      </c>
      <c r="D18" s="50" t="n">
        <v>3.8</v>
      </c>
      <c r="E18" s="50" t="n">
        <v>7.5</v>
      </c>
      <c r="F18" s="50" t="n">
        <v>11.33</v>
      </c>
      <c r="G18" s="50" t="n">
        <v>320.95</v>
      </c>
      <c r="H18" s="50" t="n">
        <v>0.72</v>
      </c>
      <c r="I18" s="50" t="n">
        <v>0</v>
      </c>
      <c r="J18" s="50" t="n">
        <v>0.06</v>
      </c>
      <c r="K18" s="50" t="n">
        <v>0.92</v>
      </c>
      <c r="L18" s="50" t="n">
        <v>51</v>
      </c>
      <c r="M18" s="50" t="n">
        <v>91</v>
      </c>
      <c r="N18" s="50" t="n">
        <v>29</v>
      </c>
      <c r="O18" s="51" t="n">
        <v>1.1</v>
      </c>
      <c r="P18" s="43" t="n"/>
      <c r="Q18" s="19" t="n">
        <v>70</v>
      </c>
    </row>
    <row customFormat="true" ht="13.5" outlineLevel="0" r="19" s="29">
      <c r="A19" s="31" t="n">
        <v>103</v>
      </c>
      <c r="B19" s="31" t="s">
        <v>54</v>
      </c>
      <c r="C19" s="69" t="n">
        <v>200</v>
      </c>
      <c r="D19" s="69" t="n">
        <v>3.8</v>
      </c>
      <c r="E19" s="69" t="n">
        <v>5</v>
      </c>
      <c r="F19" s="69" t="n">
        <v>6.4</v>
      </c>
      <c r="G19" s="69" t="n">
        <v>108</v>
      </c>
      <c r="H19" s="70" t="n">
        <v>0.04</v>
      </c>
      <c r="I19" s="70" t="n">
        <v>0</v>
      </c>
      <c r="J19" s="69" t="n">
        <v>0.6</v>
      </c>
      <c r="K19" s="69" t="n">
        <v>0</v>
      </c>
      <c r="L19" s="69" t="n">
        <v>248</v>
      </c>
      <c r="M19" s="69" t="n">
        <v>0</v>
      </c>
      <c r="N19" s="69" t="n">
        <v>0</v>
      </c>
      <c r="O19" s="71" t="n">
        <v>0.2</v>
      </c>
      <c r="Q19" s="30" t="n"/>
    </row>
    <row customFormat="true" ht="15.75" outlineLevel="0" r="20" s="29">
      <c r="A20" s="31" t="n"/>
      <c r="B20" s="50" t="s">
        <v>55</v>
      </c>
      <c r="C20" s="50" t="n">
        <v>50</v>
      </c>
      <c r="D20" s="31" t="n">
        <v>3.16</v>
      </c>
      <c r="E20" s="31" t="n">
        <v>0.4</v>
      </c>
      <c r="F20" s="31" t="n">
        <v>19.32</v>
      </c>
      <c r="G20" s="31" t="n">
        <v>93.53</v>
      </c>
      <c r="H20" s="31" t="n">
        <v>0.04</v>
      </c>
      <c r="I20" s="41" t="n"/>
      <c r="J20" s="31" t="n"/>
      <c r="K20" s="31" t="n"/>
      <c r="L20" s="31" t="n">
        <v>9.2</v>
      </c>
      <c r="M20" s="31" t="n">
        <v>34.8</v>
      </c>
      <c r="N20" s="31" t="n">
        <v>13.2</v>
      </c>
      <c r="O20" s="54" t="n">
        <v>0.44</v>
      </c>
      <c r="P20" s="43" t="n"/>
      <c r="Q20" s="19" t="n"/>
    </row>
    <row customFormat="true" ht="15.75" outlineLevel="0" r="21" s="29">
      <c r="A21" s="31" t="n"/>
      <c r="B21" s="50" t="s">
        <v>56</v>
      </c>
      <c r="C21" s="50" t="n">
        <v>60</v>
      </c>
      <c r="D21" s="50" t="n">
        <v>2.24</v>
      </c>
      <c r="E21" s="50" t="n">
        <v>0.44</v>
      </c>
      <c r="F21" s="50" t="n">
        <v>0.68</v>
      </c>
      <c r="G21" s="50" t="n">
        <v>91.96</v>
      </c>
      <c r="H21" s="50" t="n">
        <v>0.68</v>
      </c>
      <c r="I21" s="50" t="n">
        <v>0.8</v>
      </c>
      <c r="J21" s="50" t="n"/>
      <c r="K21" s="50" t="n"/>
      <c r="L21" s="72" t="n">
        <v>9.2</v>
      </c>
      <c r="M21" s="50" t="n">
        <v>42.4</v>
      </c>
      <c r="N21" s="50" t="n">
        <v>10</v>
      </c>
      <c r="O21" s="51" t="n">
        <v>1</v>
      </c>
      <c r="P21" s="73" t="n"/>
      <c r="Q21" s="19" t="n"/>
    </row>
    <row customFormat="true" ht="12.75" outlineLevel="0" r="22" s="29">
      <c r="A22" s="50" t="n">
        <v>10</v>
      </c>
      <c r="B22" s="50" t="n"/>
      <c r="C22" s="50" t="n"/>
      <c r="D22" s="50" t="n"/>
      <c r="E22" s="50" t="n"/>
      <c r="F22" s="50" t="n"/>
      <c r="G22" s="50" t="n"/>
      <c r="H22" s="50" t="n"/>
      <c r="I22" s="74" t="n"/>
      <c r="Q22" s="30" t="n"/>
    </row>
    <row customFormat="true" ht="12.75" outlineLevel="0" r="23" s="56">
      <c r="A23" s="37" t="n"/>
      <c r="B23" s="75" t="s">
        <v>57</v>
      </c>
      <c r="C23" s="56" t="n">
        <f aca="false" ca="false" dt2D="false" dtr="false" t="normal">C16+C17+320+C19+C20+C21</f>
        <v>980</v>
      </c>
      <c r="D23" s="75" t="n">
        <f aca="false" ca="false" dt2D="false" dtr="false" t="normal">SUM(D16:D22)</f>
        <v>19.259999999999998</v>
      </c>
      <c r="E23" s="75" t="n">
        <f aca="false" ca="false" dt2D="false" dtr="false" t="normal">SUM(E16:E22)</f>
        <v>20.31</v>
      </c>
      <c r="F23" s="75" t="n">
        <f aca="false" ca="false" dt2D="false" dtr="false" t="normal">SUM(F16:F22)</f>
        <v>51.24</v>
      </c>
      <c r="G23" s="75" t="n">
        <f aca="false" ca="false" dt2D="false" dtr="false" t="normal">SUM(G16:G22)</f>
        <v>887.5899999999999</v>
      </c>
      <c r="H23" s="75" t="n">
        <f aca="false" ca="false" dt2D="false" dtr="false" t="normal">SUM(H16:H22)</f>
        <v>3.57</v>
      </c>
      <c r="I23" s="75" t="n">
        <f aca="false" ca="false" dt2D="false" dtr="false" t="normal">SUM(I16:I22)</f>
        <v>0.8</v>
      </c>
      <c r="J23" s="75" t="n">
        <f aca="false" ca="false" dt2D="false" dtr="false" t="normal">SUM(J16:J22)</f>
        <v>51.57000000000001</v>
      </c>
      <c r="K23" s="75" t="n">
        <f aca="false" ca="false" dt2D="false" dtr="false" t="normal">SUM(K16:K22)</f>
        <v>0.92</v>
      </c>
      <c r="L23" s="75" t="n">
        <f aca="false" ca="false" dt2D="false" dtr="false" t="normal">SUM(L16:L22)</f>
        <v>398.09999999999997</v>
      </c>
      <c r="M23" s="75" t="n">
        <f aca="false" ca="false" dt2D="false" dtr="false" t="normal">SUM(M16:M22)</f>
        <v>243.44000000000003</v>
      </c>
      <c r="N23" s="75" t="n">
        <f aca="false" ca="false" dt2D="false" dtr="false" t="normal">SUM(N16:N22)</f>
        <v>89.61</v>
      </c>
      <c r="O23" s="75" t="n">
        <f aca="false" ca="false" dt2D="false" dtr="false" t="normal">SUM(O16:O22)</f>
        <v>4.050000000000001</v>
      </c>
      <c r="P23" s="76" t="n">
        <f aca="false" ca="false" dt2D="false" dtr="false" t="normal">G23/2720*100</f>
        <v>32.63198529411764</v>
      </c>
      <c r="Q23" s="77" t="n"/>
    </row>
    <row customFormat="true" ht="12.75" outlineLevel="0" r="24" s="29">
      <c r="A24" s="31" t="n"/>
      <c r="B24" s="31" t="n"/>
      <c r="C24" s="31" t="n"/>
      <c r="D24" s="31" t="n"/>
      <c r="E24" s="31" t="n"/>
      <c r="F24" s="31" t="n"/>
      <c r="G24" s="31" t="n"/>
      <c r="H24" s="31" t="n"/>
      <c r="I24" s="31" t="n"/>
      <c r="J24" s="30" t="n"/>
      <c r="K24" s="30" t="n"/>
      <c r="L24" s="30" t="n"/>
      <c r="M24" s="30" t="n"/>
      <c r="N24" s="30" t="n"/>
      <c r="O24" s="30" t="n"/>
      <c r="P24" s="78" t="n"/>
      <c r="Q24" s="30" t="n"/>
    </row>
    <row customFormat="true" ht="12.75" outlineLevel="0" r="25" s="56">
      <c r="A25" s="37" t="n"/>
      <c r="B25" s="79" t="s">
        <v>58</v>
      </c>
      <c r="C25" s="80" t="n">
        <f aca="false" ca="false" dt2D="false" dtr="false" t="normal">C14+C23</f>
        <v>1530</v>
      </c>
      <c r="D25" s="81" t="n">
        <f aca="false" ca="false" dt2D="false" dtr="false" t="normal">D14+D23</f>
        <v>30.47</v>
      </c>
      <c r="E25" s="81" t="n">
        <f aca="false" ca="false" dt2D="false" dtr="false" t="normal">E14+E23</f>
        <v>28.35</v>
      </c>
      <c r="F25" s="81" t="n">
        <f aca="false" ca="false" dt2D="false" dtr="false" t="normal">F14+F23</f>
        <v>124.88</v>
      </c>
      <c r="G25" s="81" t="n">
        <f aca="false" ca="false" dt2D="false" dtr="false" t="normal">G14+G23</f>
        <v>1427.35</v>
      </c>
      <c r="H25" s="81" t="n">
        <f aca="false" ca="false" dt2D="false" dtr="false" t="normal">H14+H23</f>
        <v>3.7199999999999998</v>
      </c>
      <c r="I25" s="81" t="n">
        <f aca="false" ca="false" dt2D="false" dtr="false" t="normal">I14+I23</f>
        <v>0.8</v>
      </c>
      <c r="J25" s="81" t="n">
        <f aca="false" ca="false" dt2D="false" dtr="false" t="normal">J14+J23</f>
        <v>67.48</v>
      </c>
      <c r="K25" s="81" t="n">
        <f aca="false" ca="false" dt2D="false" dtr="false" t="normal">K14+K23</f>
        <v>31.6</v>
      </c>
      <c r="L25" s="81" t="n">
        <f aca="false" ca="false" dt2D="false" dtr="false" t="normal">L14+L23</f>
        <v>608.5799999999999</v>
      </c>
      <c r="M25" s="81" t="n">
        <f aca="false" ca="false" dt2D="false" dtr="false" t="normal">M14+M23</f>
        <v>494</v>
      </c>
      <c r="N25" s="81" t="n">
        <f aca="false" ca="false" dt2D="false" dtr="false" t="normal">N14+N23</f>
        <v>216.17000000000002</v>
      </c>
      <c r="O25" s="81" t="n">
        <f aca="false" ca="false" dt2D="false" dtr="false" t="normal">O14+O23</f>
        <v>6.700000000000001</v>
      </c>
      <c r="P25" s="82" t="n">
        <f aca="false" ca="false" dt2D="false" dtr="false" t="normal">P14+P23</f>
        <v>52.476102941176464</v>
      </c>
      <c r="Q25" s="62" t="n"/>
    </row>
    <row outlineLevel="0" r="26">
      <c r="A26" s="31" t="n"/>
      <c r="B26" s="31" t="n"/>
      <c r="C26" s="31" t="n"/>
      <c r="D26" s="31" t="n"/>
      <c r="E26" s="31" t="n"/>
      <c r="F26" s="31" t="n"/>
      <c r="G26" s="31" t="n"/>
      <c r="H26" s="31" t="n"/>
      <c r="I26" s="36" t="n"/>
      <c r="Q26" s="0" t="n"/>
    </row>
    <row ht="15.75" outlineLevel="0" r="27">
      <c r="A27" s="83" t="n"/>
      <c r="B27" s="83" t="n"/>
    </row>
    <row outlineLevel="0" r="28">
      <c r="B28" s="10" t="s">
        <v>59</v>
      </c>
      <c r="C28" s="10" t="s"/>
      <c r="G28" s="84" t="n"/>
      <c r="H28" s="84" t="n"/>
      <c r="I28" s="84" t="n"/>
      <c r="J28" s="84" t="n"/>
      <c r="K28" s="85" t="n"/>
      <c r="L28" s="85" t="n"/>
      <c r="M28" s="85" t="n"/>
      <c r="N28" s="85" t="n"/>
      <c r="O28" s="85" t="n"/>
      <c r="P28" s="85" t="n"/>
    </row>
    <row outlineLevel="0" r="29">
      <c r="B29" s="10" t="s">
        <v>17</v>
      </c>
      <c r="C29" s="10" t="s"/>
      <c r="F29" s="84" t="n"/>
      <c r="G29" s="84" t="n"/>
      <c r="H29" s="84" t="n"/>
      <c r="I29" s="84" t="n"/>
      <c r="J29" s="84" t="n"/>
      <c r="K29" s="85" t="n"/>
      <c r="L29" s="85" t="n"/>
      <c r="M29" s="85" t="n"/>
      <c r="N29" s="85" t="n"/>
      <c r="O29" s="85" t="n"/>
      <c r="P29" s="85" t="n"/>
    </row>
    <row outlineLevel="0" r="30">
      <c r="B30" s="11" t="s">
        <v>18</v>
      </c>
      <c r="C30" s="11" t="s"/>
      <c r="F30" s="84" t="n"/>
      <c r="K30" s="85" t="n"/>
      <c r="L30" s="85" t="n"/>
      <c r="M30" s="85" t="n"/>
      <c r="N30" s="85" t="n"/>
      <c r="O30" s="85" t="n"/>
      <c r="P30" s="85" t="n"/>
    </row>
    <row ht="13.5" outlineLevel="0" r="31">
      <c r="B31" s="10" t="s">
        <v>19</v>
      </c>
      <c r="C31" s="10" t="s"/>
      <c r="H31" s="86" t="n"/>
      <c r="I31" s="86" t="n"/>
      <c r="J31" s="86" t="n"/>
      <c r="K31" s="85" t="n"/>
      <c r="L31" s="85" t="n"/>
      <c r="M31" s="85" t="n"/>
      <c r="N31" s="85" t="n"/>
      <c r="O31" s="85" t="n"/>
      <c r="P31" s="85" t="n"/>
    </row>
    <row ht="13.5" outlineLevel="0" r="32">
      <c r="B32" s="12" t="n"/>
      <c r="C32" s="12" t="n"/>
      <c r="D32" s="85" t="n"/>
      <c r="E32" s="85" t="n"/>
      <c r="F32" s="87" t="s">
        <v>60</v>
      </c>
      <c r="G32" s="88" t="s"/>
      <c r="H32" s="88" t="s"/>
      <c r="I32" s="88" t="s"/>
      <c r="J32" s="89" t="s"/>
      <c r="K32" s="90" t="n"/>
      <c r="L32" s="85" t="n"/>
      <c r="M32" s="85" t="n"/>
      <c r="N32" s="85" t="n"/>
      <c r="O32" s="85" t="n"/>
      <c r="P32" s="85" t="n"/>
    </row>
    <row outlineLevel="0" r="33">
      <c r="B33" s="19" t="s">
        <v>23</v>
      </c>
      <c r="C33" s="19" t="s">
        <v>24</v>
      </c>
      <c r="D33" s="19" t="s">
        <v>25</v>
      </c>
      <c r="E33" s="20" t="s"/>
      <c r="F33" s="21" t="s"/>
      <c r="G33" s="22" t="s">
        <v>26</v>
      </c>
      <c r="H33" s="23" t="s">
        <v>27</v>
      </c>
      <c r="I33" s="24" t="s"/>
      <c r="J33" s="24" t="s"/>
      <c r="K33" s="25" t="s"/>
      <c r="L33" s="26" t="s">
        <v>28</v>
      </c>
      <c r="M33" s="20" t="s"/>
      <c r="N33" s="20" t="s"/>
      <c r="O33" s="27" t="s"/>
      <c r="P33" s="91" t="s">
        <v>29</v>
      </c>
      <c r="Q33" s="19" t="s">
        <v>22</v>
      </c>
    </row>
    <row outlineLevel="0" r="34">
      <c r="B34" s="32" t="s"/>
      <c r="C34" s="32" t="s"/>
      <c r="D34" s="19" t="s">
        <v>30</v>
      </c>
      <c r="E34" s="19" t="s">
        <v>31</v>
      </c>
      <c r="F34" s="19" t="s">
        <v>32</v>
      </c>
      <c r="G34" s="33" t="s"/>
      <c r="H34" s="19" t="s">
        <v>33</v>
      </c>
      <c r="I34" s="19" t="s">
        <v>34</v>
      </c>
      <c r="J34" s="19" t="s">
        <v>35</v>
      </c>
      <c r="K34" s="19" t="s">
        <v>36</v>
      </c>
      <c r="L34" s="19" t="s">
        <v>37</v>
      </c>
      <c r="M34" s="19" t="s">
        <v>38</v>
      </c>
      <c r="N34" s="19" t="s">
        <v>39</v>
      </c>
      <c r="O34" s="26" t="s">
        <v>40</v>
      </c>
      <c r="P34" s="92" t="s"/>
      <c r="Q34" s="19" t="n"/>
    </row>
    <row ht="13.5" outlineLevel="0" r="35">
      <c r="B35" s="37" t="s">
        <v>41</v>
      </c>
      <c r="C35" s="19" t="n"/>
      <c r="D35" s="19" t="n"/>
      <c r="E35" s="19" t="n"/>
      <c r="F35" s="19" t="n"/>
      <c r="G35" s="19" t="n"/>
      <c r="H35" s="30" t="n"/>
      <c r="I35" s="30" t="n"/>
      <c r="J35" s="19" t="n"/>
      <c r="K35" s="19" t="n"/>
      <c r="L35" s="19" t="n"/>
      <c r="M35" s="19" t="n"/>
      <c r="N35" s="19" t="n"/>
      <c r="O35" s="26" t="n"/>
      <c r="P35" s="93" t="s"/>
      <c r="Q35" s="39" t="n"/>
    </row>
    <row ht="15.75" outlineLevel="0" r="36">
      <c r="B36" s="19" t="s">
        <v>61</v>
      </c>
      <c r="C36" s="50" t="n">
        <v>200</v>
      </c>
      <c r="D36" s="50" t="n">
        <v>17.8</v>
      </c>
      <c r="E36" s="40" t="n">
        <v>17.2</v>
      </c>
      <c r="F36" s="40" t="n">
        <v>19.2</v>
      </c>
      <c r="G36" s="40" t="n">
        <v>300.6</v>
      </c>
      <c r="H36" s="50" t="n">
        <v>0.05</v>
      </c>
      <c r="I36" s="65" t="n"/>
      <c r="J36" s="40" t="n">
        <v>0.2</v>
      </c>
      <c r="K36" s="50" t="n">
        <v>65.26</v>
      </c>
      <c r="L36" s="40" t="n">
        <v>104</v>
      </c>
      <c r="M36" s="50" t="n">
        <v>371.96</v>
      </c>
      <c r="N36" s="50" t="n">
        <v>45.53</v>
      </c>
      <c r="O36" s="42" t="n">
        <v>1.24</v>
      </c>
      <c r="P36" s="94" t="n"/>
      <c r="Q36" s="50" t="n"/>
    </row>
    <row ht="13.5" outlineLevel="0" r="37">
      <c r="B37" s="19" t="s">
        <v>62</v>
      </c>
      <c r="C37" s="49" t="s">
        <v>63</v>
      </c>
      <c r="D37" s="69" t="n">
        <v>4.64</v>
      </c>
      <c r="E37" s="95" t="n">
        <v>12.22</v>
      </c>
      <c r="F37" s="96" t="n">
        <v>13.222</v>
      </c>
      <c r="G37" s="69" t="n">
        <v>147.7</v>
      </c>
      <c r="H37" s="70" t="n">
        <v>0.01</v>
      </c>
      <c r="I37" s="70" t="n">
        <v>5.99</v>
      </c>
      <c r="J37" s="69" t="n">
        <v>0.14</v>
      </c>
      <c r="K37" s="69" t="n">
        <v>52</v>
      </c>
      <c r="L37" s="69" t="n">
        <v>176</v>
      </c>
      <c r="M37" s="69" t="n">
        <v>100</v>
      </c>
      <c r="N37" s="69" t="n">
        <v>7</v>
      </c>
      <c r="O37" s="71" t="n">
        <v>0.2</v>
      </c>
      <c r="P37" s="97" t="n"/>
      <c r="Q37" s="19" t="n">
        <v>78</v>
      </c>
    </row>
    <row ht="13.5" outlineLevel="0" r="38">
      <c r="B38" s="19" t="s">
        <v>64</v>
      </c>
      <c r="C38" s="69" t="n">
        <v>200</v>
      </c>
      <c r="D38" s="69" t="n">
        <v>1.2</v>
      </c>
      <c r="E38" s="69" t="n">
        <v>1.33</v>
      </c>
      <c r="F38" s="69" t="n">
        <v>10.27</v>
      </c>
      <c r="G38" s="69" t="n">
        <v>116</v>
      </c>
      <c r="H38" s="70" t="n">
        <v>0.01</v>
      </c>
      <c r="I38" s="70" t="n">
        <v>0.03</v>
      </c>
      <c r="J38" s="69" t="n">
        <v>0.54</v>
      </c>
      <c r="K38" s="69" t="n">
        <v>0</v>
      </c>
      <c r="L38" s="69" t="n">
        <v>50.16</v>
      </c>
      <c r="M38" s="69" t="n">
        <v>37.5</v>
      </c>
      <c r="N38" s="69" t="n">
        <v>5.83</v>
      </c>
      <c r="O38" s="71" t="n">
        <v>0.06</v>
      </c>
      <c r="P38" s="98" t="n"/>
      <c r="Q38" s="19" t="n">
        <v>50</v>
      </c>
    </row>
    <row ht="15.75" outlineLevel="0" r="39">
      <c r="B39" s="31" t="s">
        <v>65</v>
      </c>
      <c r="C39" s="99" t="s">
        <v>46</v>
      </c>
      <c r="D39" s="99" t="n">
        <v>0.6</v>
      </c>
      <c r="E39" s="99" t="n">
        <v>0.46</v>
      </c>
      <c r="F39" s="99" t="n">
        <v>14.7</v>
      </c>
      <c r="G39" s="99" t="n">
        <v>68.26</v>
      </c>
      <c r="H39" s="99" t="n">
        <v>0</v>
      </c>
      <c r="I39" s="100" t="n">
        <v>0</v>
      </c>
      <c r="J39" s="99" t="n">
        <v>7.5</v>
      </c>
      <c r="K39" s="99" t="n">
        <v>0</v>
      </c>
      <c r="L39" s="99" t="n">
        <v>17.5</v>
      </c>
      <c r="M39" s="101" t="n">
        <v>0</v>
      </c>
      <c r="N39" s="101" t="n">
        <v>18</v>
      </c>
      <c r="O39" s="102" t="n">
        <v>3.46</v>
      </c>
      <c r="P39" s="103" t="n"/>
      <c r="Q39" s="50" t="n">
        <v>104</v>
      </c>
    </row>
    <row ht="14.25" outlineLevel="0" r="40">
      <c r="B40" s="104" t="s">
        <v>66</v>
      </c>
      <c r="C40" s="105" t="n">
        <f aca="false" ca="false" dt2D="false" dtr="false" t="normal">C36+40+C38+110</f>
        <v>550</v>
      </c>
      <c r="D40" s="59" t="n">
        <f aca="false" ca="false" dt2D="false" dtr="false" t="normal">D36+D37+D38+D39</f>
        <v>24.240000000000002</v>
      </c>
      <c r="E40" s="59" t="n">
        <f aca="false" ca="false" dt2D="false" dtr="false" t="normal">E36+E37+E38+E39</f>
        <v>31.21</v>
      </c>
      <c r="F40" s="59" t="n">
        <f aca="false" ca="false" dt2D="false" dtr="false" t="normal">F36+F37+F38+F39</f>
        <v>57.391999999999996</v>
      </c>
      <c r="G40" s="59" t="n">
        <f aca="false" ca="false" dt2D="false" dtr="false" t="normal">G36+G37+G38+G39</f>
        <v>632.56</v>
      </c>
      <c r="H40" s="59" t="n">
        <f aca="false" ca="false" dt2D="false" dtr="false" t="normal">H36+H37+H38+H39</f>
        <v>0.07</v>
      </c>
      <c r="I40" s="59" t="n">
        <f aca="false" ca="false" dt2D="false" dtr="false" t="normal">I36+I37+I38+I39</f>
        <v>6.0200000000000005</v>
      </c>
      <c r="J40" s="59" t="n">
        <f aca="false" ca="false" dt2D="false" dtr="false" t="normal">J36+J37+J38+J39</f>
        <v>8.38</v>
      </c>
      <c r="K40" s="59" t="n">
        <f aca="false" ca="false" dt2D="false" dtr="false" t="normal">K36+K37+K38+K39</f>
        <v>117.26</v>
      </c>
      <c r="L40" s="59" t="n">
        <f aca="false" ca="false" dt2D="false" dtr="false" t="normal">L36+L37+L38+L39</f>
        <v>347.65999999999997</v>
      </c>
      <c r="M40" s="59" t="n">
        <f aca="false" ca="false" dt2D="false" dtr="false" t="normal">M36+M37+M38+M39</f>
        <v>509.46</v>
      </c>
      <c r="N40" s="59" t="n">
        <f aca="false" ca="false" dt2D="false" dtr="false" t="normal">N36+N37+N38+N39</f>
        <v>76.36</v>
      </c>
      <c r="O40" s="59" t="n">
        <f aca="false" ca="false" dt2D="false" dtr="false" t="normal">O36+O37+O38+O39</f>
        <v>4.96</v>
      </c>
      <c r="P40" s="106" t="n">
        <f aca="false" ca="false" dt2D="false" dtr="false" t="normal">G40/2720*100</f>
        <v>23.255882352941175</v>
      </c>
      <c r="Q40" s="107" t="n"/>
    </row>
    <row ht="15.75" outlineLevel="0" r="41">
      <c r="B41" s="50" t="s">
        <v>49</v>
      </c>
      <c r="C41" s="37" t="n"/>
      <c r="D41" s="50" t="n"/>
      <c r="E41" s="50" t="n"/>
      <c r="F41" s="50" t="n"/>
      <c r="G41" s="50" t="n"/>
      <c r="H41" s="51" t="n"/>
      <c r="I41" s="50" t="n"/>
      <c r="J41" s="108" t="n"/>
      <c r="K41" s="109" t="n"/>
      <c r="L41" s="109" t="n"/>
      <c r="M41" s="109" t="n"/>
      <c r="N41" s="109" t="n"/>
      <c r="O41" s="109" t="n"/>
      <c r="P41" s="109" t="n"/>
      <c r="Q41" s="110" t="n"/>
    </row>
    <row ht="25.5" outlineLevel="0" r="42">
      <c r="B42" s="64" t="s">
        <v>67</v>
      </c>
      <c r="C42" s="65" t="n">
        <v>100</v>
      </c>
      <c r="D42" s="65" t="n">
        <v>4.83</v>
      </c>
      <c r="E42" s="65" t="n">
        <v>0.27</v>
      </c>
      <c r="F42" s="65" t="n">
        <v>54.38</v>
      </c>
      <c r="G42" s="111" t="n">
        <v>225.87</v>
      </c>
      <c r="H42" s="111" t="n">
        <v>0.09</v>
      </c>
      <c r="I42" s="111" t="n">
        <v>0</v>
      </c>
      <c r="J42" s="111" t="n">
        <v>3.72</v>
      </c>
      <c r="K42" s="111" t="n">
        <v>3.25</v>
      </c>
      <c r="L42" s="111" t="n">
        <v>149.02</v>
      </c>
      <c r="M42" s="111" t="n">
        <v>135.89</v>
      </c>
      <c r="N42" s="111" t="n">
        <v>97.7</v>
      </c>
      <c r="O42" s="112" t="n">
        <v>2.99</v>
      </c>
      <c r="P42" s="113" t="n"/>
      <c r="Q42" s="114" t="n">
        <v>2</v>
      </c>
    </row>
    <row ht="24" outlineLevel="0" r="43">
      <c r="B43" s="115" t="s">
        <v>68</v>
      </c>
      <c r="C43" s="29" t="n">
        <v>250</v>
      </c>
      <c r="D43" s="65" t="n">
        <v>2.68</v>
      </c>
      <c r="E43" s="50" t="n">
        <v>1.98</v>
      </c>
      <c r="F43" s="51" t="n">
        <v>17.14</v>
      </c>
      <c r="G43" s="50" t="n">
        <v>14.64</v>
      </c>
      <c r="H43" s="50" t="n">
        <v>0.11</v>
      </c>
      <c r="I43" s="50" t="n">
        <v>0</v>
      </c>
      <c r="J43" s="65" t="n">
        <v>0.03</v>
      </c>
      <c r="K43" s="50" t="n">
        <v>53.75</v>
      </c>
      <c r="L43" s="50" t="n">
        <v>68.12</v>
      </c>
      <c r="M43" s="50" t="n">
        <v>166.13</v>
      </c>
      <c r="N43" s="50" t="n">
        <v>25.38</v>
      </c>
      <c r="O43" s="50" t="n">
        <v>2.03</v>
      </c>
      <c r="P43" s="50" t="n"/>
      <c r="Q43" s="116" t="n">
        <v>204</v>
      </c>
    </row>
    <row ht="15" outlineLevel="0" r="44">
      <c r="B44" s="65" t="s">
        <v>69</v>
      </c>
      <c r="C44" s="29" t="s">
        <v>70</v>
      </c>
      <c r="D44" s="95" t="n">
        <v>12.5</v>
      </c>
      <c r="E44" s="50" t="n">
        <v>18.23</v>
      </c>
      <c r="F44" s="51" t="n">
        <v>5.88</v>
      </c>
      <c r="G44" s="50" t="n">
        <v>276.25</v>
      </c>
      <c r="H44" s="50" t="n">
        <v>0.06</v>
      </c>
      <c r="I44" s="50" t="n">
        <v>0</v>
      </c>
      <c r="J44" s="65" t="n">
        <v>0.03</v>
      </c>
      <c r="K44" s="50" t="n">
        <v>53.75</v>
      </c>
      <c r="L44" s="50" t="n">
        <v>68.13</v>
      </c>
      <c r="M44" s="50" t="n"/>
      <c r="N44" s="50" t="n"/>
      <c r="O44" s="50" t="n"/>
      <c r="P44" s="50" t="n"/>
      <c r="Q44" s="116" t="n">
        <v>301</v>
      </c>
    </row>
    <row ht="15" outlineLevel="0" r="45">
      <c r="B45" s="50" t="s">
        <v>71</v>
      </c>
      <c r="C45" s="69" t="n">
        <v>200</v>
      </c>
      <c r="D45" s="50" t="n">
        <v>2.8</v>
      </c>
      <c r="E45" s="50" t="n">
        <v>7.5</v>
      </c>
      <c r="F45" s="51" t="n">
        <v>34.58</v>
      </c>
      <c r="G45" s="50" t="n">
        <v>43.75</v>
      </c>
      <c r="H45" s="50" t="n">
        <v>0.72</v>
      </c>
      <c r="I45" s="50" t="n">
        <v>0</v>
      </c>
      <c r="J45" s="50" t="n">
        <v>0.06</v>
      </c>
      <c r="K45" s="50" t="n">
        <v>0.92</v>
      </c>
      <c r="L45" s="50" t="n">
        <v>51</v>
      </c>
      <c r="M45" s="50" t="n">
        <v>91</v>
      </c>
      <c r="N45" s="50" t="n">
        <v>29</v>
      </c>
      <c r="O45" s="50" t="n">
        <v>1.1</v>
      </c>
      <c r="P45" s="116" t="n"/>
      <c r="Q45" s="19" t="n">
        <v>70</v>
      </c>
    </row>
    <row outlineLevel="0" r="46">
      <c r="B46" s="50" t="s">
        <v>72</v>
      </c>
      <c r="C46" s="50" t="n">
        <v>200</v>
      </c>
      <c r="D46" s="50" t="n">
        <v>1</v>
      </c>
      <c r="E46" s="50" t="n">
        <v>0</v>
      </c>
      <c r="F46" s="51" t="n">
        <v>25.4</v>
      </c>
      <c r="G46" s="50" t="n">
        <v>50</v>
      </c>
      <c r="H46" s="50" t="n">
        <v>0</v>
      </c>
      <c r="I46" s="65" t="n">
        <v>0</v>
      </c>
      <c r="J46" s="50" t="n">
        <v>8</v>
      </c>
      <c r="K46" s="50" t="n">
        <v>0</v>
      </c>
      <c r="L46" s="50" t="n">
        <v>40</v>
      </c>
      <c r="M46" s="50" t="n">
        <v>0</v>
      </c>
      <c r="N46" s="50" t="n">
        <v>20</v>
      </c>
      <c r="O46" s="50" t="n">
        <v>0.4</v>
      </c>
      <c r="P46" s="30" t="n"/>
      <c r="Q46" s="50" t="n">
        <v>13</v>
      </c>
    </row>
    <row ht="15" outlineLevel="0" r="47">
      <c r="B47" s="50" t="s">
        <v>55</v>
      </c>
      <c r="C47" s="50" t="n">
        <v>50</v>
      </c>
      <c r="D47" s="31" t="n">
        <v>3.16</v>
      </c>
      <c r="E47" s="31" t="n">
        <v>0.4</v>
      </c>
      <c r="F47" s="54" t="n">
        <v>19.32</v>
      </c>
      <c r="G47" s="31" t="n">
        <v>93.53</v>
      </c>
      <c r="H47" s="31" t="n">
        <v>0.04</v>
      </c>
      <c r="I47" s="41" t="n"/>
      <c r="J47" s="31" t="n"/>
      <c r="K47" s="31" t="n"/>
      <c r="L47" s="31" t="n">
        <v>9.2</v>
      </c>
      <c r="M47" s="31" t="n">
        <v>34.8</v>
      </c>
      <c r="N47" s="31" t="n">
        <v>13.2</v>
      </c>
      <c r="O47" s="31" t="n">
        <v>0.44</v>
      </c>
      <c r="P47" s="116" t="n"/>
      <c r="Q47" s="19" t="n"/>
    </row>
    <row ht="15" outlineLevel="0" r="48">
      <c r="B48" s="50" t="s">
        <v>56</v>
      </c>
      <c r="C48" s="50" t="n">
        <v>60</v>
      </c>
      <c r="D48" s="50" t="n">
        <v>2.24</v>
      </c>
      <c r="E48" s="50" t="n">
        <v>0.44</v>
      </c>
      <c r="F48" s="51" t="n">
        <v>0.68</v>
      </c>
      <c r="G48" s="50" t="n">
        <v>91.96</v>
      </c>
      <c r="H48" s="50" t="n">
        <v>0.68</v>
      </c>
      <c r="I48" s="50" t="n">
        <v>0.8</v>
      </c>
      <c r="J48" s="50" t="n"/>
      <c r="K48" s="50" t="n"/>
      <c r="L48" s="72" t="n">
        <v>9.2</v>
      </c>
      <c r="M48" s="50" t="n">
        <v>42.4</v>
      </c>
      <c r="N48" s="50" t="n">
        <v>10</v>
      </c>
      <c r="O48" s="50" t="n">
        <v>1</v>
      </c>
      <c r="P48" s="117" t="n"/>
      <c r="Q48" s="19" t="n"/>
    </row>
    <row ht="15" outlineLevel="0" r="49">
      <c r="B49" s="29" t="n"/>
      <c r="C49" s="29" t="n"/>
      <c r="D49" s="29" t="n"/>
      <c r="E49" s="29" t="n"/>
      <c r="F49" s="29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116" t="n"/>
    </row>
    <row ht="14.25" outlineLevel="0" r="50">
      <c r="B50" s="118" t="s">
        <v>57</v>
      </c>
      <c r="C50" s="79" t="n">
        <f aca="false" ca="false" dt2D="false" dtr="false" t="normal">C42+C43+120+C45+C46+C47+C48</f>
        <v>980</v>
      </c>
      <c r="D50" s="119" t="n">
        <f aca="false" ca="false" dt2D="false" dtr="false" t="normal">D42+D43+D44+D45+D46+D47+D48</f>
        <v>29.21</v>
      </c>
      <c r="E50" s="119" t="n">
        <f aca="false" ca="false" dt2D="false" dtr="false" t="normal">E42+E43+E44+E45+E46+E47+E48</f>
        <v>28.82</v>
      </c>
      <c r="F50" s="119" t="n">
        <f aca="false" ca="false" dt2D="false" dtr="false" t="normal">F42+F43+F44+F45+F46+F47+F48</f>
        <v>157.38</v>
      </c>
      <c r="G50" s="119" t="n">
        <f aca="false" ca="false" dt2D="false" dtr="false" t="normal">G42+G43+G44+G45+G46+G47+G48</f>
        <v>796</v>
      </c>
      <c r="H50" s="119" t="n">
        <f aca="false" ca="false" dt2D="false" dtr="false" t="normal">H42+H43+H44+H45+H46+H47+H48</f>
        <v>1.7000000000000002</v>
      </c>
      <c r="I50" s="119" t="n">
        <f aca="false" ca="false" dt2D="false" dtr="false" t="normal">I42+I43+I44+I45+I46+I47+I48</f>
        <v>0.8</v>
      </c>
      <c r="J50" s="119" t="n">
        <f aca="false" ca="false" dt2D="false" dtr="false" t="normal">J42+J43+J44+J45+J46+J47+J48</f>
        <v>11.84</v>
      </c>
      <c r="K50" s="119" t="n">
        <f aca="false" ca="false" dt2D="false" dtr="false" t="normal">K42+K43+K44+K45+K46+K47+K48</f>
        <v>111.67</v>
      </c>
      <c r="L50" s="119" t="n">
        <f aca="false" ca="false" dt2D="false" dtr="false" t="normal">L42+L43+L44+L45+L46+L47+L48</f>
        <v>394.66999999999996</v>
      </c>
      <c r="M50" s="119" t="n">
        <f aca="false" ca="false" dt2D="false" dtr="false" t="normal">M42+M43+M44+M45+M46+M47+M48</f>
        <v>470.21999999999997</v>
      </c>
      <c r="N50" s="119" t="n">
        <f aca="false" ca="false" dt2D="false" dtr="false" t="normal">N42+N43+N44+N45+N46+N47+N48</f>
        <v>195.27999999999997</v>
      </c>
      <c r="O50" s="119" t="n">
        <f aca="false" ca="false" dt2D="false" dtr="false" t="normal">O42+O43+O44+O45+O46+O47+O48</f>
        <v>7.96</v>
      </c>
      <c r="P50" s="120" t="n">
        <f aca="false" ca="false" dt2D="false" dtr="false" t="normal">G52/2720*100</f>
        <v>52.52058823529412</v>
      </c>
      <c r="Q50" s="121" t="n"/>
    </row>
    <row ht="14.25" outlineLevel="0" r="51">
      <c r="B51" s="50" t="n"/>
      <c r="C51" s="50" t="n"/>
      <c r="D51" s="50" t="n"/>
      <c r="E51" s="50" t="n"/>
      <c r="F51" s="51" t="n"/>
      <c r="G51" s="50" t="n"/>
      <c r="H51" s="50" t="n"/>
      <c r="I51" s="50" t="n"/>
      <c r="J51" s="65" t="n"/>
      <c r="K51" s="50" t="n"/>
      <c r="L51" s="50" t="n"/>
      <c r="M51" s="50" t="n"/>
      <c r="N51" s="50" t="n"/>
      <c r="O51" s="50" t="n"/>
      <c r="P51" s="50" t="n"/>
      <c r="Q51" s="122" t="n"/>
    </row>
    <row outlineLevel="0" r="52">
      <c r="B52" s="123" t="s">
        <v>58</v>
      </c>
      <c r="C52" s="124" t="n">
        <f aca="false" ca="false" dt2D="false" dtr="false" t="normal">C40+C50</f>
        <v>1530</v>
      </c>
      <c r="D52" s="124" t="n">
        <f aca="false" ca="false" dt2D="false" dtr="false" t="normal">D40+D50</f>
        <v>53.45</v>
      </c>
      <c r="E52" s="123" t="n">
        <f aca="false" ca="false" dt2D="false" dtr="false" t="normal">E40+E50</f>
        <v>60.03</v>
      </c>
      <c r="F52" s="123" t="n">
        <f aca="false" ca="false" dt2D="false" dtr="false" t="normal">F40+F50</f>
        <v>214.772</v>
      </c>
      <c r="G52" s="123" t="n">
        <f aca="false" ca="false" dt2D="false" dtr="false" t="normal">G40+G50</f>
        <v>1428.56</v>
      </c>
      <c r="H52" s="123" t="n">
        <f aca="false" ca="false" dt2D="false" dtr="false" t="normal">H40+H50</f>
        <v>1.7700000000000002</v>
      </c>
      <c r="I52" s="123" t="n">
        <f aca="false" ca="false" dt2D="false" dtr="false" t="normal">I40+I50</f>
        <v>6.82</v>
      </c>
      <c r="J52" s="123" t="n">
        <f aca="false" ca="false" dt2D="false" dtr="false" t="normal">J40+J50</f>
        <v>20.22</v>
      </c>
      <c r="K52" s="123" t="n">
        <f aca="false" ca="false" dt2D="false" dtr="false" t="normal">K40+K50</f>
        <v>228.93</v>
      </c>
      <c r="L52" s="123" t="n">
        <f aca="false" ca="false" dt2D="false" dtr="false" t="normal">L40+L50</f>
        <v>742.3299999999999</v>
      </c>
      <c r="M52" s="123" t="n">
        <f aca="false" ca="false" dt2D="false" dtr="false" t="normal">M40+M50</f>
        <v>979.68</v>
      </c>
      <c r="N52" s="123" t="n">
        <f aca="false" ca="false" dt2D="false" dtr="false" t="normal">N40+N50</f>
        <v>271.64</v>
      </c>
      <c r="O52" s="123" t="n">
        <f aca="false" ca="false" dt2D="false" dtr="false" t="normal">O40+O50</f>
        <v>12.92</v>
      </c>
      <c r="P52" s="125" t="n">
        <f aca="false" ca="false" dt2D="false" dtr="false" t="normal">P40+P50</f>
        <v>75.7764705882353</v>
      </c>
      <c r="Q52" s="126" t="n"/>
    </row>
    <row outlineLevel="0" r="54">
      <c r="B54" s="10" t="s">
        <v>73</v>
      </c>
      <c r="C54" s="10" t="s"/>
      <c r="J54" s="127" t="n"/>
    </row>
    <row outlineLevel="0" r="55">
      <c r="B55" s="10" t="s">
        <v>17</v>
      </c>
      <c r="C55" s="10" t="s"/>
      <c r="F55" s="84" t="n"/>
      <c r="G55" s="84" t="n"/>
      <c r="H55" s="84" t="n"/>
      <c r="I55" s="84" t="n"/>
      <c r="J55" s="127" t="n"/>
    </row>
    <row outlineLevel="0" r="56">
      <c r="B56" s="11" t="s">
        <v>18</v>
      </c>
      <c r="C56" s="11" t="s"/>
      <c r="F56" s="84" t="n"/>
      <c r="G56" s="84" t="n"/>
      <c r="H56" s="84" t="n"/>
      <c r="I56" s="84" t="n"/>
      <c r="J56" s="127" t="n"/>
    </row>
    <row outlineLevel="0" r="57">
      <c r="B57" s="10" t="s">
        <v>19</v>
      </c>
      <c r="C57" s="10" t="s"/>
      <c r="J57" s="127" t="n"/>
    </row>
    <row ht="16.5" outlineLevel="0" r="58">
      <c r="B58" s="12" t="n"/>
      <c r="C58" s="13" t="s"/>
      <c r="F58" s="128" t="n"/>
      <c r="G58" s="14" t="n"/>
      <c r="H58" s="14" t="s">
        <v>74</v>
      </c>
      <c r="I58" s="14" t="n"/>
      <c r="J58" s="129" t="n"/>
      <c r="K58" s="129" t="n"/>
    </row>
    <row ht="13.5" outlineLevel="0" r="59">
      <c r="B59" s="19" t="s">
        <v>23</v>
      </c>
      <c r="C59" s="19" t="s">
        <v>24</v>
      </c>
      <c r="D59" s="19" t="s">
        <v>25</v>
      </c>
      <c r="E59" s="20" t="s"/>
      <c r="F59" s="21" t="s"/>
      <c r="G59" s="22" t="s">
        <v>26</v>
      </c>
      <c r="H59" s="23" t="s">
        <v>27</v>
      </c>
      <c r="I59" s="24" t="s"/>
      <c r="J59" s="24" t="s"/>
      <c r="K59" s="25" t="s"/>
      <c r="L59" s="26" t="s">
        <v>28</v>
      </c>
      <c r="M59" s="20" t="s"/>
      <c r="N59" s="20" t="s"/>
      <c r="O59" s="27" t="s"/>
      <c r="P59" s="130" t="s">
        <v>29</v>
      </c>
      <c r="Q59" s="19" t="s">
        <v>22</v>
      </c>
    </row>
    <row ht="13.5" outlineLevel="0" r="60">
      <c r="B60" s="32" t="s"/>
      <c r="C60" s="32" t="s"/>
      <c r="D60" s="19" t="s">
        <v>30</v>
      </c>
      <c r="E60" s="19" t="s">
        <v>31</v>
      </c>
      <c r="F60" s="19" t="s">
        <v>32</v>
      </c>
      <c r="G60" s="33" t="s"/>
      <c r="H60" s="19" t="s">
        <v>33</v>
      </c>
      <c r="I60" s="19" t="s">
        <v>34</v>
      </c>
      <c r="J60" s="19" t="s">
        <v>35</v>
      </c>
      <c r="K60" s="19" t="s">
        <v>36</v>
      </c>
      <c r="L60" s="19" t="s">
        <v>37</v>
      </c>
      <c r="M60" s="19" t="s">
        <v>38</v>
      </c>
      <c r="N60" s="19" t="s">
        <v>39</v>
      </c>
      <c r="O60" s="26" t="s">
        <v>40</v>
      </c>
      <c r="P60" s="131" t="s"/>
      <c r="Q60" s="19" t="n"/>
    </row>
    <row ht="13.5" outlineLevel="0" r="61">
      <c r="B61" s="37" t="s">
        <v>41</v>
      </c>
      <c r="C61" s="19" t="n"/>
      <c r="D61" s="19" t="n"/>
      <c r="E61" s="19" t="n"/>
      <c r="F61" s="19" t="n"/>
      <c r="G61" s="19" t="n"/>
      <c r="H61" s="30" t="n"/>
      <c r="I61" s="30" t="n"/>
      <c r="J61" s="19" t="n"/>
      <c r="K61" s="19" t="n"/>
      <c r="L61" s="19" t="n"/>
      <c r="M61" s="19" t="n"/>
      <c r="N61" s="19" t="n"/>
      <c r="O61" s="26" t="n"/>
      <c r="P61" s="132" t="s"/>
      <c r="Q61" s="39" t="n"/>
    </row>
    <row ht="15.75" outlineLevel="0" r="62">
      <c r="B62" s="133" t="s">
        <v>75</v>
      </c>
      <c r="C62" s="69" t="n">
        <v>200</v>
      </c>
      <c r="D62" s="69" t="n">
        <v>10.5</v>
      </c>
      <c r="E62" s="134" t="n">
        <v>11.11</v>
      </c>
      <c r="F62" s="134" t="n">
        <v>41.1</v>
      </c>
      <c r="G62" s="134" t="n">
        <v>281</v>
      </c>
      <c r="H62" s="69" t="n">
        <v>0.26</v>
      </c>
      <c r="I62" s="69" t="n">
        <v>0</v>
      </c>
      <c r="J62" s="134" t="n">
        <v>1.2</v>
      </c>
      <c r="K62" s="69" t="n">
        <v>81</v>
      </c>
      <c r="L62" s="134" t="n">
        <v>158.6</v>
      </c>
      <c r="M62" s="69" t="n">
        <v>257.3</v>
      </c>
      <c r="N62" s="69" t="n">
        <v>86.7</v>
      </c>
      <c r="O62" s="135" t="n">
        <v>2.75</v>
      </c>
      <c r="P62" s="94" t="n"/>
      <c r="Q62" s="19" t="n">
        <v>92</v>
      </c>
    </row>
    <row ht="16.5" outlineLevel="0" r="63">
      <c r="B63" s="136" t="s">
        <v>76</v>
      </c>
      <c r="C63" s="136" t="n">
        <v>200</v>
      </c>
      <c r="D63" s="136" t="n">
        <v>4.51</v>
      </c>
      <c r="E63" s="136" t="n">
        <v>1.14</v>
      </c>
      <c r="F63" s="137" t="n">
        <v>7.71</v>
      </c>
      <c r="G63" s="137" t="n">
        <v>67.33</v>
      </c>
      <c r="H63" s="136" t="n">
        <v>0.01</v>
      </c>
      <c r="I63" s="136" t="n">
        <v>0.01</v>
      </c>
      <c r="J63" s="136" t="n">
        <v>3.67</v>
      </c>
      <c r="K63" s="136" t="n">
        <v>0.01</v>
      </c>
      <c r="L63" s="136" t="n">
        <v>112.55</v>
      </c>
      <c r="M63" s="136" t="n">
        <v>185.54</v>
      </c>
      <c r="N63" s="136" t="n">
        <v>99.08</v>
      </c>
      <c r="O63" s="136" t="n">
        <v>18.42</v>
      </c>
      <c r="P63" s="138" t="n"/>
      <c r="Q63" s="139" t="n">
        <v>52</v>
      </c>
    </row>
    <row ht="15.75" outlineLevel="0" r="64">
      <c r="B64" s="31" t="s">
        <v>77</v>
      </c>
      <c r="C64" s="140" t="s">
        <v>44</v>
      </c>
      <c r="D64" s="31" t="n">
        <v>1.778</v>
      </c>
      <c r="E64" s="31" t="n">
        <v>14.025</v>
      </c>
      <c r="F64" s="31" t="n">
        <v>34.5</v>
      </c>
      <c r="G64" s="31" t="n">
        <v>150</v>
      </c>
      <c r="H64" s="40" t="n">
        <v>0.06</v>
      </c>
      <c r="I64" s="53" t="n">
        <v>10.32</v>
      </c>
      <c r="J64" s="31" t="n"/>
      <c r="K64" s="31" t="n"/>
      <c r="L64" s="31" t="n">
        <v>12.1</v>
      </c>
      <c r="M64" s="31" t="n">
        <v>37.6</v>
      </c>
      <c r="N64" s="31" t="n">
        <v>8.14</v>
      </c>
      <c r="O64" s="54" t="n">
        <v>0.81</v>
      </c>
      <c r="P64" s="94" t="n"/>
      <c r="Q64" s="31" t="n">
        <v>39</v>
      </c>
    </row>
    <row ht="15.75" outlineLevel="0" r="65">
      <c r="B65" s="31" t="s">
        <v>78</v>
      </c>
      <c r="C65" s="99" t="s">
        <v>46</v>
      </c>
      <c r="D65" s="99" t="n">
        <v>0.3</v>
      </c>
      <c r="E65" s="99" t="n">
        <v>0.3</v>
      </c>
      <c r="F65" s="99" t="n">
        <v>8.3</v>
      </c>
      <c r="G65" s="99" t="n">
        <v>47</v>
      </c>
      <c r="H65" s="99" t="n">
        <v>0</v>
      </c>
      <c r="I65" s="100" t="n">
        <v>0.5</v>
      </c>
      <c r="J65" s="99" t="n">
        <v>8.5</v>
      </c>
      <c r="K65" s="99" t="n">
        <v>0</v>
      </c>
      <c r="L65" s="99" t="n">
        <v>13.6</v>
      </c>
      <c r="M65" s="101" t="n">
        <v>9.4</v>
      </c>
      <c r="N65" s="101" t="n">
        <v>6.8</v>
      </c>
      <c r="O65" s="102" t="n">
        <v>1.9</v>
      </c>
      <c r="P65" s="103" t="n"/>
      <c r="Q65" s="50" t="n">
        <v>106</v>
      </c>
    </row>
    <row ht="14.25" outlineLevel="0" r="66">
      <c r="B66" s="104" t="s">
        <v>66</v>
      </c>
      <c r="C66" s="58" t="n">
        <f aca="false" ca="false" dt2D="false" dtr="false" t="normal">C62+C63+50+100</f>
        <v>550</v>
      </c>
      <c r="D66" s="141" t="n">
        <f aca="false" ca="false" dt2D="false" dtr="false" t="normal">D62+D63+D64+D65</f>
        <v>17.088</v>
      </c>
      <c r="E66" s="141" t="n">
        <f aca="false" ca="false" dt2D="false" dtr="false" t="normal">E62+E63+E64+E65</f>
        <v>26.575</v>
      </c>
      <c r="F66" s="141" t="n">
        <f aca="false" ca="false" dt2D="false" dtr="false" t="normal">F62+F63+F64+F65</f>
        <v>91.61</v>
      </c>
      <c r="G66" s="141" t="n">
        <f aca="false" ca="false" dt2D="false" dtr="false" t="normal">G62+G63+G64+G65</f>
        <v>545.3299999999999</v>
      </c>
      <c r="H66" s="141" t="n">
        <f aca="false" ca="false" dt2D="false" dtr="false" t="normal">H62+H63+H64+H65</f>
        <v>0.33</v>
      </c>
      <c r="I66" s="141" t="n">
        <f aca="false" ca="false" dt2D="false" dtr="false" t="normal">I62+I63+I64+I65</f>
        <v>10.83</v>
      </c>
      <c r="J66" s="141" t="n">
        <f aca="false" ca="false" dt2D="false" dtr="false" t="normal">J62+J63+J64+J65</f>
        <v>13.370000000000001</v>
      </c>
      <c r="K66" s="141" t="n">
        <f aca="false" ca="false" dt2D="false" dtr="false" t="normal">K62+K63+K64+K65</f>
        <v>81.01</v>
      </c>
      <c r="L66" s="141" t="n">
        <f aca="false" ca="false" dt2D="false" dtr="false" t="normal">L62+L63+L64+L65</f>
        <v>296.85</v>
      </c>
      <c r="M66" s="141" t="n">
        <f aca="false" ca="false" dt2D="false" dtr="false" t="normal">M62+M63+M64+M65</f>
        <v>489.84000000000003</v>
      </c>
      <c r="N66" s="141" t="n">
        <f aca="false" ca="false" dt2D="false" dtr="false" t="normal">N62+N63+N64+N65</f>
        <v>200.72000000000003</v>
      </c>
      <c r="O66" s="141" t="n">
        <f aca="false" ca="false" dt2D="false" dtr="false" t="normal">O62+O63+O64+O65</f>
        <v>23.88</v>
      </c>
      <c r="P66" s="142" t="n">
        <f aca="false" ca="false" dt2D="false" dtr="false" t="normal">G66/2720*100</f>
        <v>20.048897058823524</v>
      </c>
      <c r="Q66" s="143" t="n"/>
    </row>
    <row ht="15.75" outlineLevel="0" r="67">
      <c r="B67" s="50" t="n"/>
      <c r="C67" s="37" t="s">
        <v>49</v>
      </c>
      <c r="D67" s="50" t="n"/>
      <c r="E67" s="50" t="n"/>
      <c r="F67" s="50" t="n"/>
      <c r="G67" s="50" t="n"/>
      <c r="H67" s="51" t="n"/>
      <c r="I67" s="50" t="n"/>
      <c r="J67" s="108" t="n"/>
      <c r="K67" s="109" t="n"/>
      <c r="L67" s="109" t="n"/>
      <c r="M67" s="109" t="n"/>
      <c r="N67" s="109" t="n"/>
      <c r="O67" s="109" t="n"/>
      <c r="P67" s="109" t="n"/>
      <c r="Q67" s="110" t="n"/>
    </row>
    <row ht="15.75" outlineLevel="0" r="68">
      <c r="B68" s="64" t="s">
        <v>79</v>
      </c>
      <c r="C68" s="65" t="n">
        <v>100</v>
      </c>
      <c r="D68" s="65" t="n">
        <v>8.29</v>
      </c>
      <c r="E68" s="65" t="n">
        <v>6.8</v>
      </c>
      <c r="F68" s="65" t="n">
        <v>6.73</v>
      </c>
      <c r="G68" s="65" t="n">
        <v>58</v>
      </c>
      <c r="H68" s="65" t="n">
        <v>0.27</v>
      </c>
      <c r="I68" s="65" t="n">
        <v>5.81</v>
      </c>
      <c r="J68" s="65" t="n">
        <v>18.95</v>
      </c>
      <c r="K68" s="65" t="n">
        <v>0.27</v>
      </c>
      <c r="L68" s="65" t="n">
        <v>74.81</v>
      </c>
      <c r="M68" s="65" t="n">
        <v>121.45</v>
      </c>
      <c r="N68" s="65" t="n">
        <v>42.79</v>
      </c>
      <c r="O68" s="66" t="n">
        <v>3.48</v>
      </c>
      <c r="P68" s="144" t="n"/>
      <c r="Q68" s="68" t="n">
        <v>3</v>
      </c>
    </row>
    <row ht="13.5" outlineLevel="0" r="69">
      <c r="B69" s="50" t="s">
        <v>80</v>
      </c>
      <c r="C69" s="50" t="n">
        <v>200</v>
      </c>
      <c r="D69" s="50" t="n">
        <v>6.43</v>
      </c>
      <c r="E69" s="50" t="n">
        <v>8.7</v>
      </c>
      <c r="F69" s="50" t="n">
        <v>12.95</v>
      </c>
      <c r="G69" s="50" t="n">
        <v>105.59</v>
      </c>
      <c r="H69" s="50" t="s">
        <v>81</v>
      </c>
      <c r="I69" s="65" t="n"/>
      <c r="J69" s="50" t="n">
        <v>18.47</v>
      </c>
      <c r="K69" s="50" t="n"/>
      <c r="L69" s="50" t="n">
        <v>42.89</v>
      </c>
      <c r="M69" s="50" t="n"/>
      <c r="N69" s="50" t="n">
        <v>27.98</v>
      </c>
      <c r="O69" s="51" t="n">
        <v>1.53</v>
      </c>
      <c r="P69" s="98" t="n"/>
      <c r="Q69" s="19" t="n">
        <v>15</v>
      </c>
    </row>
    <row ht="13.5" outlineLevel="0" r="70">
      <c r="B70" s="50" t="s">
        <v>82</v>
      </c>
      <c r="C70" s="69" t="s">
        <v>70</v>
      </c>
      <c r="D70" s="50" t="n">
        <v>3.46</v>
      </c>
      <c r="E70" s="50" t="n">
        <v>6.29</v>
      </c>
      <c r="F70" s="50" t="n">
        <v>9.44</v>
      </c>
      <c r="G70" s="50" t="n">
        <v>142</v>
      </c>
      <c r="H70" s="50" t="n">
        <v>0.05</v>
      </c>
      <c r="I70" s="50" t="n">
        <v>0</v>
      </c>
      <c r="J70" s="50" t="n">
        <v>0.41</v>
      </c>
      <c r="K70" s="50" t="n"/>
      <c r="L70" s="50" t="n">
        <v>23.65</v>
      </c>
      <c r="M70" s="50" t="n">
        <v>83.14</v>
      </c>
      <c r="N70" s="50" t="n">
        <v>16.5</v>
      </c>
      <c r="O70" s="51" t="n">
        <v>0.68</v>
      </c>
      <c r="P70" s="98" t="n"/>
      <c r="Q70" s="19" t="n">
        <v>98</v>
      </c>
    </row>
    <row ht="13.5" outlineLevel="0" r="71">
      <c r="B71" s="65" t="s">
        <v>83</v>
      </c>
      <c r="C71" s="95" t="n">
        <v>200</v>
      </c>
      <c r="D71" s="65" t="n">
        <v>3.7</v>
      </c>
      <c r="E71" s="65" t="n">
        <v>8.64</v>
      </c>
      <c r="F71" s="65" t="n">
        <v>46.03</v>
      </c>
      <c r="G71" s="65" t="n">
        <v>284.7</v>
      </c>
      <c r="H71" s="65" t="n">
        <v>0.31</v>
      </c>
      <c r="I71" s="65" t="n">
        <v>0</v>
      </c>
      <c r="J71" s="65" t="n">
        <v>42</v>
      </c>
      <c r="K71" s="65" t="n">
        <v>42</v>
      </c>
      <c r="L71" s="65" t="n">
        <v>29.28</v>
      </c>
      <c r="M71" s="65" t="n">
        <v>159.45</v>
      </c>
      <c r="N71" s="65" t="n">
        <v>58.65</v>
      </c>
      <c r="O71" s="66" t="n">
        <v>2.31</v>
      </c>
      <c r="P71" s="145" t="n"/>
      <c r="Q71" s="68" t="n">
        <v>37</v>
      </c>
    </row>
    <row ht="15.75" outlineLevel="0" r="72">
      <c r="B72" s="146" t="s">
        <v>84</v>
      </c>
      <c r="C72" s="69" t="n">
        <v>200</v>
      </c>
      <c r="D72" s="69" t="n">
        <v>5.8</v>
      </c>
      <c r="E72" s="69" t="n">
        <v>5</v>
      </c>
      <c r="F72" s="69" t="n">
        <v>8.4</v>
      </c>
      <c r="G72" s="69" t="n">
        <v>108</v>
      </c>
      <c r="H72" s="70" t="n">
        <v>0.04</v>
      </c>
      <c r="I72" s="70" t="n">
        <v>0</v>
      </c>
      <c r="J72" s="69" t="n">
        <v>0.6</v>
      </c>
      <c r="K72" s="69" t="n">
        <v>0</v>
      </c>
      <c r="L72" s="69" t="n">
        <v>248</v>
      </c>
      <c r="M72" s="69" t="n">
        <v>0</v>
      </c>
      <c r="N72" s="69" t="n">
        <v>0</v>
      </c>
      <c r="O72" s="71" t="n">
        <v>0.2</v>
      </c>
      <c r="P72" s="98" t="n"/>
      <c r="Q72" s="110" t="n"/>
    </row>
    <row ht="13.5" outlineLevel="0" r="73">
      <c r="B73" s="50" t="s">
        <v>55</v>
      </c>
      <c r="C73" s="50" t="n">
        <v>50</v>
      </c>
      <c r="D73" s="31" t="n">
        <v>3.16</v>
      </c>
      <c r="E73" s="31" t="n">
        <v>0.4</v>
      </c>
      <c r="F73" s="31" t="n">
        <v>19.32</v>
      </c>
      <c r="G73" s="31" t="n">
        <v>93.53</v>
      </c>
      <c r="H73" s="31" t="n">
        <v>0.04</v>
      </c>
      <c r="I73" s="41" t="n"/>
      <c r="J73" s="31" t="n"/>
      <c r="K73" s="31" t="n"/>
      <c r="L73" s="31" t="n">
        <v>9.2</v>
      </c>
      <c r="M73" s="31" t="n">
        <v>34.8</v>
      </c>
      <c r="N73" s="31" t="n">
        <v>13.2</v>
      </c>
      <c r="O73" s="54" t="n">
        <v>0.44</v>
      </c>
      <c r="P73" s="98" t="n"/>
      <c r="Q73" s="19" t="n"/>
    </row>
    <row ht="13.5" outlineLevel="0" r="74">
      <c r="B74" s="50" t="s">
        <v>56</v>
      </c>
      <c r="C74" s="50" t="n">
        <v>60</v>
      </c>
      <c r="D74" s="50" t="n">
        <v>2.24</v>
      </c>
      <c r="E74" s="50" t="n">
        <v>0.44</v>
      </c>
      <c r="F74" s="50" t="n">
        <v>0.68</v>
      </c>
      <c r="G74" s="50" t="n">
        <v>91.96</v>
      </c>
      <c r="H74" s="50" t="n">
        <v>0.68</v>
      </c>
      <c r="I74" s="50" t="n">
        <v>0.8</v>
      </c>
      <c r="J74" s="50" t="n"/>
      <c r="K74" s="50" t="n"/>
      <c r="L74" s="50" t="n">
        <v>9.2</v>
      </c>
      <c r="M74" s="50" t="n">
        <v>42.4</v>
      </c>
      <c r="N74" s="50" t="n">
        <v>10</v>
      </c>
      <c r="O74" s="51" t="n">
        <v>1.24</v>
      </c>
      <c r="P74" s="147" t="n"/>
      <c r="Q74" s="19" t="n"/>
    </row>
    <row ht="15" outlineLevel="0" r="75">
      <c r="B75" s="29" t="n"/>
      <c r="C75" s="19" t="n"/>
      <c r="D75" s="50" t="n"/>
      <c r="E75" s="50" t="n"/>
      <c r="F75" s="50" t="n"/>
      <c r="G75" s="50" t="n"/>
      <c r="H75" s="51" t="n"/>
      <c r="I75" s="50" t="n"/>
      <c r="J75" s="108" t="n"/>
      <c r="K75" s="109" t="n"/>
      <c r="L75" s="109" t="n"/>
      <c r="M75" s="109" t="n"/>
      <c r="N75" s="109" t="n"/>
      <c r="O75" s="109" t="n"/>
      <c r="P75" s="109" t="n"/>
      <c r="Q75" s="110" t="n"/>
    </row>
    <row ht="14.25" outlineLevel="0" r="76">
      <c r="B76" s="118" t="s">
        <v>57</v>
      </c>
      <c r="C76" s="75" t="n">
        <f aca="false" ca="false" dt2D="false" dtr="false" t="normal">C68+C69+120+C71+C72+C73+C74</f>
        <v>930</v>
      </c>
      <c r="D76" s="75" t="n">
        <f aca="false" ca="false" dt2D="false" dtr="false" t="normal">SUM(D68:D75)</f>
        <v>33.08</v>
      </c>
      <c r="E76" s="75" t="n">
        <f aca="false" ca="false" dt2D="false" dtr="false" t="normal">SUM(E68:E75)</f>
        <v>36.269999999999996</v>
      </c>
      <c r="F76" s="75" t="n">
        <f aca="false" ca="false" dt2D="false" dtr="false" t="normal">SUM(F68:F75)</f>
        <v>103.55000000000001</v>
      </c>
      <c r="G76" s="75" t="n">
        <f aca="false" ca="false" dt2D="false" dtr="false" t="normal">SUM(G68:G75)</f>
        <v>883.78</v>
      </c>
      <c r="H76" s="75" t="n">
        <f aca="false" ca="false" dt2D="false" dtr="false" t="normal">SUM(H68:H75)</f>
        <v>1.3900000000000001</v>
      </c>
      <c r="I76" s="75" t="n">
        <f aca="false" ca="false" dt2D="false" dtr="false" t="normal">SUM(I68:I75)</f>
        <v>6.609999999999999</v>
      </c>
      <c r="J76" s="75" t="n">
        <f aca="false" ca="false" dt2D="false" dtr="false" t="normal">SUM(J68:J75)</f>
        <v>80.42999999999999</v>
      </c>
      <c r="K76" s="75" t="n">
        <f aca="false" ca="false" dt2D="false" dtr="false" t="normal">SUM(K68:K75)</f>
        <v>42.27</v>
      </c>
      <c r="L76" s="75" t="n">
        <f aca="false" ca="false" dt2D="false" dtr="false" t="normal">SUM(L68:L75)</f>
        <v>437.03</v>
      </c>
      <c r="M76" s="75" t="n">
        <f aca="false" ca="false" dt2D="false" dtr="false" t="normal">SUM(M68:M75)</f>
        <v>441.23999999999995</v>
      </c>
      <c r="N76" s="75" t="n">
        <f aca="false" ca="false" dt2D="false" dtr="false" t="normal">SUM(N68:N75)</f>
        <v>169.11999999999998</v>
      </c>
      <c r="O76" s="75" t="n">
        <f aca="false" ca="false" dt2D="false" dtr="false" t="normal">SUM(O68:O75)</f>
        <v>9.879999999999999</v>
      </c>
      <c r="P76" s="148" t="n">
        <f aca="false" ca="false" dt2D="false" dtr="false" t="normal">G76/2720*100</f>
        <v>32.49191176470588</v>
      </c>
      <c r="Q76" s="149" t="n"/>
    </row>
    <row ht="15" outlineLevel="0" r="77">
      <c r="B77" s="19" t="n"/>
      <c r="C77" s="19" t="n"/>
      <c r="D77" s="50" t="n"/>
      <c r="E77" s="50" t="n"/>
      <c r="F77" s="50" t="n"/>
      <c r="G77" s="50" t="n"/>
      <c r="H77" s="51" t="n"/>
      <c r="I77" s="50" t="n"/>
      <c r="J77" s="108" t="n"/>
      <c r="K77" s="109" t="n"/>
      <c r="L77" s="109" t="n"/>
      <c r="M77" s="109" t="n"/>
      <c r="N77" s="109" t="n"/>
      <c r="O77" s="109" t="n"/>
      <c r="P77" s="109" t="n"/>
      <c r="Q77" s="110" t="n"/>
    </row>
    <row outlineLevel="0" r="78">
      <c r="B78" s="123" t="s">
        <v>58</v>
      </c>
      <c r="C78" s="123" t="n">
        <f aca="false" ca="false" dt2D="false" dtr="false" t="normal">C66+C76</f>
        <v>1480</v>
      </c>
      <c r="D78" s="123" t="n">
        <f aca="false" ca="false" dt2D="false" dtr="false" t="normal">D66+D76</f>
        <v>50.168</v>
      </c>
      <c r="E78" s="123" t="n">
        <f aca="false" ca="false" dt2D="false" dtr="false" t="normal">E66+E76</f>
        <v>62.845</v>
      </c>
      <c r="F78" s="123" t="n">
        <f aca="false" ca="false" dt2D="false" dtr="false" t="normal">F66+F76</f>
        <v>195.16000000000003</v>
      </c>
      <c r="G78" s="123" t="n">
        <f aca="false" ca="false" dt2D="false" dtr="false" t="normal">G66+G76</f>
        <v>1429.11</v>
      </c>
      <c r="H78" s="123" t="n">
        <f aca="false" ca="false" dt2D="false" dtr="false" t="normal">H66+H76</f>
        <v>1.7200000000000002</v>
      </c>
      <c r="I78" s="123" t="n">
        <f aca="false" ca="false" dt2D="false" dtr="false" t="normal">I66+I76</f>
        <v>17.439999999999998</v>
      </c>
      <c r="J78" s="123" t="n">
        <f aca="false" ca="false" dt2D="false" dtr="false" t="normal">J66+J76</f>
        <v>93.8</v>
      </c>
      <c r="K78" s="123" t="n">
        <f aca="false" ca="false" dt2D="false" dtr="false" t="normal">K66+K76</f>
        <v>123.28</v>
      </c>
      <c r="L78" s="123" t="n">
        <f aca="false" ca="false" dt2D="false" dtr="false" t="normal">L66+L76</f>
        <v>733.88</v>
      </c>
      <c r="M78" s="123" t="n">
        <f aca="false" ca="false" dt2D="false" dtr="false" t="normal">M66+M76</f>
        <v>931.0799999999999</v>
      </c>
      <c r="N78" s="123" t="n">
        <f aca="false" ca="false" dt2D="false" dtr="false" t="normal">N66+N76</f>
        <v>369.84000000000003</v>
      </c>
      <c r="O78" s="123" t="n">
        <f aca="false" ca="false" dt2D="false" dtr="false" t="normal">O66+O76</f>
        <v>33.76</v>
      </c>
      <c r="P78" s="124" t="n">
        <f aca="false" ca="false" dt2D="false" dtr="false" t="normal">P66+P76</f>
        <v>52.5408088235294</v>
      </c>
      <c r="Q78" s="123" t="n">
        <f aca="false" ca="false" dt2D="false" dtr="false" t="normal">Q66+Q76</f>
        <v>0</v>
      </c>
    </row>
    <row outlineLevel="0" r="80">
      <c r="B80" s="10" t="s">
        <v>85</v>
      </c>
      <c r="C80" s="10" t="s"/>
    </row>
    <row outlineLevel="0" r="81">
      <c r="B81" s="10" t="s">
        <v>17</v>
      </c>
      <c r="C81" s="10" t="s"/>
    </row>
    <row outlineLevel="0" r="82">
      <c r="B82" s="11" t="s">
        <v>18</v>
      </c>
      <c r="C82" s="11" t="s"/>
    </row>
    <row outlineLevel="0" r="83">
      <c r="B83" s="10" t="s">
        <v>19</v>
      </c>
      <c r="C83" s="10" t="s"/>
    </row>
    <row ht="13.5" outlineLevel="0" r="84">
      <c r="B84" s="12" t="s">
        <v>20</v>
      </c>
      <c r="C84" s="13" t="s"/>
      <c r="G84" s="14" t="s">
        <v>86</v>
      </c>
      <c r="H84" s="15" t="s"/>
      <c r="I84" s="15" t="s"/>
      <c r="J84" s="15" t="s"/>
      <c r="K84" s="16" t="s"/>
    </row>
    <row customHeight="true" ht="13.5" outlineLevel="0" r="85">
      <c r="B85" s="19" t="s">
        <v>23</v>
      </c>
      <c r="C85" s="19" t="s">
        <v>24</v>
      </c>
      <c r="D85" s="19" t="s">
        <v>25</v>
      </c>
      <c r="E85" s="19" t="n"/>
      <c r="F85" s="19" t="n"/>
      <c r="G85" s="22" t="s">
        <v>26</v>
      </c>
      <c r="H85" s="23" t="s">
        <v>27</v>
      </c>
      <c r="I85" s="23" t="n"/>
      <c r="J85" s="23" t="n"/>
      <c r="K85" s="23" t="n"/>
      <c r="L85" s="19" t="s">
        <v>28</v>
      </c>
      <c r="M85" s="19" t="n"/>
      <c r="N85" s="19" t="n"/>
      <c r="O85" s="26" t="n"/>
      <c r="P85" s="150" t="s">
        <v>29</v>
      </c>
      <c r="Q85" s="19" t="s">
        <v>22</v>
      </c>
    </row>
    <row ht="13.5" outlineLevel="0" r="86">
      <c r="B86" s="19" t="n"/>
      <c r="C86" s="19" t="n"/>
      <c r="D86" s="19" t="s">
        <v>30</v>
      </c>
      <c r="E86" s="19" t="s">
        <v>31</v>
      </c>
      <c r="F86" s="19" t="s">
        <v>32</v>
      </c>
      <c r="G86" s="22" t="n"/>
      <c r="H86" s="19" t="s">
        <v>33</v>
      </c>
      <c r="I86" s="19" t="s">
        <v>34</v>
      </c>
      <c r="J86" s="19" t="s">
        <v>35</v>
      </c>
      <c r="K86" s="19" t="s">
        <v>36</v>
      </c>
      <c r="L86" s="19" t="s">
        <v>37</v>
      </c>
      <c r="M86" s="19" t="s">
        <v>38</v>
      </c>
      <c r="N86" s="19" t="s">
        <v>39</v>
      </c>
      <c r="O86" s="26" t="s">
        <v>40</v>
      </c>
      <c r="P86" s="150" t="n"/>
      <c r="Q86" s="19" t="n"/>
    </row>
    <row ht="13.5" outlineLevel="0" r="87">
      <c r="B87" s="37" t="s">
        <v>41</v>
      </c>
      <c r="C87" s="19" t="n"/>
      <c r="D87" s="19" t="n"/>
      <c r="E87" s="19" t="n"/>
      <c r="F87" s="19" t="n"/>
      <c r="G87" s="19" t="n"/>
      <c r="H87" s="30" t="n"/>
      <c r="I87" s="30" t="n"/>
      <c r="J87" s="19" t="n"/>
      <c r="K87" s="19" t="n"/>
      <c r="L87" s="19" t="n"/>
      <c r="M87" s="19" t="n"/>
      <c r="N87" s="19" t="n"/>
      <c r="O87" s="26" t="n"/>
      <c r="P87" s="150" t="n"/>
      <c r="Q87" s="39" t="n"/>
    </row>
    <row ht="24.75" outlineLevel="0" r="88">
      <c r="B88" s="133" t="s">
        <v>87</v>
      </c>
      <c r="C88" s="69" t="n">
        <v>200</v>
      </c>
      <c r="D88" s="69" t="n">
        <v>2.65</v>
      </c>
      <c r="E88" s="134" t="n">
        <v>1.87</v>
      </c>
      <c r="F88" s="134" t="n">
        <v>20.5</v>
      </c>
      <c r="G88" s="134" t="n">
        <v>197.85</v>
      </c>
      <c r="H88" s="69" t="n">
        <v>0.04</v>
      </c>
      <c r="I88" s="69" t="n">
        <v>0.32</v>
      </c>
      <c r="J88" s="134" t="n">
        <v>1.16</v>
      </c>
      <c r="K88" s="69" t="n">
        <v>0.03</v>
      </c>
      <c r="L88" s="134" t="n">
        <v>57.8</v>
      </c>
      <c r="M88" s="69" t="n">
        <v>27</v>
      </c>
      <c r="N88" s="69" t="n">
        <v>23.8</v>
      </c>
      <c r="O88" s="135" t="n">
        <v>0.24</v>
      </c>
      <c r="P88" s="98" t="n"/>
      <c r="Q88" s="151" t="n">
        <v>67</v>
      </c>
    </row>
    <row ht="13.5" outlineLevel="0" r="89">
      <c r="B89" s="19" t="s">
        <v>88</v>
      </c>
      <c r="C89" s="69" t="n">
        <v>200</v>
      </c>
      <c r="D89" s="69" t="n">
        <v>3.52</v>
      </c>
      <c r="E89" s="69" t="n">
        <v>3.72</v>
      </c>
      <c r="F89" s="69" t="n">
        <v>25.49</v>
      </c>
      <c r="G89" s="69" t="n">
        <v>145.2</v>
      </c>
      <c r="H89" s="70" t="n">
        <v>0.04</v>
      </c>
      <c r="I89" s="70" t="n">
        <v>0</v>
      </c>
      <c r="J89" s="69" t="n">
        <v>1.3</v>
      </c>
      <c r="K89" s="69" t="n">
        <v>0.01</v>
      </c>
      <c r="L89" s="69" t="n">
        <v>122</v>
      </c>
      <c r="M89" s="69" t="n">
        <v>90</v>
      </c>
      <c r="N89" s="69" t="n">
        <v>14</v>
      </c>
      <c r="O89" s="71" t="n">
        <v>0.56</v>
      </c>
      <c r="P89" s="98" t="n"/>
      <c r="Q89" s="19" t="n">
        <v>53</v>
      </c>
    </row>
    <row ht="13.5" outlineLevel="0" r="90">
      <c r="B90" s="19" t="s">
        <v>89</v>
      </c>
      <c r="C90" s="69" t="n">
        <v>40</v>
      </c>
      <c r="D90" s="69" t="n">
        <v>5.1</v>
      </c>
      <c r="E90" s="69" t="n">
        <v>4.6</v>
      </c>
      <c r="F90" s="69" t="n">
        <v>0.3</v>
      </c>
      <c r="G90" s="69" t="n">
        <v>63</v>
      </c>
      <c r="H90" s="70" t="n">
        <v>0.03</v>
      </c>
      <c r="I90" s="70" t="n"/>
      <c r="J90" s="69" t="n">
        <v>0</v>
      </c>
      <c r="K90" s="69" t="n">
        <v>0.1</v>
      </c>
      <c r="L90" s="69" t="n">
        <v>22</v>
      </c>
      <c r="M90" s="69" t="n">
        <v>76.8</v>
      </c>
      <c r="N90" s="69" t="n">
        <v>4.8</v>
      </c>
      <c r="O90" s="71" t="n">
        <v>1</v>
      </c>
      <c r="P90" s="98" t="n"/>
      <c r="Q90" s="19" t="n"/>
    </row>
    <row ht="16.5" outlineLevel="0" r="91">
      <c r="B91" s="31" t="s">
        <v>90</v>
      </c>
      <c r="C91" s="99" t="s">
        <v>91</v>
      </c>
      <c r="D91" s="99" t="n">
        <v>0.38</v>
      </c>
      <c r="E91" s="99" t="n">
        <v>0.2</v>
      </c>
      <c r="F91" s="99" t="n">
        <v>7.5</v>
      </c>
      <c r="G91" s="99" t="n">
        <v>33</v>
      </c>
      <c r="H91" s="99" t="n">
        <v>0.1</v>
      </c>
      <c r="I91" s="100" t="n"/>
      <c r="J91" s="99" t="n">
        <v>26.7</v>
      </c>
      <c r="K91" s="99" t="n">
        <v>0.068</v>
      </c>
      <c r="L91" s="99" t="n">
        <v>37</v>
      </c>
      <c r="M91" s="101" t="n">
        <v>20</v>
      </c>
      <c r="N91" s="101" t="n">
        <v>12</v>
      </c>
      <c r="O91" s="102" t="n">
        <v>0.2</v>
      </c>
      <c r="P91" s="152" t="n"/>
      <c r="Q91" s="19" t="n">
        <v>104</v>
      </c>
    </row>
    <row ht="15.75" outlineLevel="0" r="92">
      <c r="B92" s="50" t="s">
        <v>55</v>
      </c>
      <c r="C92" s="50" t="n">
        <v>50</v>
      </c>
      <c r="D92" s="31" t="n">
        <v>3.16</v>
      </c>
      <c r="E92" s="31" t="n">
        <v>0.4</v>
      </c>
      <c r="F92" s="31" t="n">
        <v>19.32</v>
      </c>
      <c r="G92" s="31" t="n">
        <v>93.53</v>
      </c>
      <c r="H92" s="31" t="n">
        <v>0.04</v>
      </c>
      <c r="I92" s="41" t="n"/>
      <c r="J92" s="31" t="n"/>
      <c r="K92" s="31" t="n"/>
      <c r="L92" s="31" t="n">
        <v>9.2</v>
      </c>
      <c r="M92" s="31" t="n">
        <v>34.8</v>
      </c>
      <c r="N92" s="31" t="n">
        <v>13.2</v>
      </c>
      <c r="O92" s="54" t="n">
        <v>0.44</v>
      </c>
      <c r="P92" s="153" t="n"/>
      <c r="Q92" s="19" t="n"/>
    </row>
    <row ht="13.5" outlineLevel="0" r="93">
      <c r="B93" s="58" t="s">
        <v>92</v>
      </c>
      <c r="C93" s="58" t="n">
        <f aca="false" ca="false" dt2D="false" dtr="false" t="normal">C88+C89+C90+100+C92</f>
        <v>590</v>
      </c>
      <c r="D93" s="59" t="n">
        <f aca="false" ca="false" dt2D="false" dtr="false" t="normal">SUM(D88:D92)</f>
        <v>14.81</v>
      </c>
      <c r="E93" s="59" t="n">
        <f aca="false" ca="false" dt2D="false" dtr="false" t="normal">SUM(E88:E92)</f>
        <v>10.79</v>
      </c>
      <c r="F93" s="59" t="n">
        <f aca="false" ca="false" dt2D="false" dtr="false" t="normal">SUM(F88:F92)</f>
        <v>73.10999999999999</v>
      </c>
      <c r="G93" s="59" t="n">
        <f aca="false" ca="false" dt2D="false" dtr="false" t="normal">SUM(G88:G92)</f>
        <v>532.5799999999999</v>
      </c>
      <c r="H93" s="59" t="n">
        <f aca="false" ca="false" dt2D="false" dtr="false" t="normal">SUM(H88:H92)</f>
        <v>0.25</v>
      </c>
      <c r="I93" s="59" t="n">
        <f aca="false" ca="false" dt2D="false" dtr="false" t="normal">SUM(I88:I92)</f>
        <v>0.32</v>
      </c>
      <c r="J93" s="59" t="n">
        <f aca="false" ca="false" dt2D="false" dtr="false" t="normal">SUM(J88:J92)</f>
        <v>29.16</v>
      </c>
      <c r="K93" s="59" t="n">
        <f aca="false" ca="false" dt2D="false" dtr="false" t="normal">SUM(K88:K92)</f>
        <v>0.20800000000000002</v>
      </c>
      <c r="L93" s="59" t="n">
        <f aca="false" ca="false" dt2D="false" dtr="false" t="normal">SUM(L88:L92)</f>
        <v>248</v>
      </c>
      <c r="M93" s="59" t="n">
        <f aca="false" ca="false" dt2D="false" dtr="false" t="normal">SUM(M88:M92)</f>
        <v>248.60000000000002</v>
      </c>
      <c r="N93" s="59" t="n">
        <f aca="false" ca="false" dt2D="false" dtr="false" t="normal">SUM(N88:N92)</f>
        <v>67.8</v>
      </c>
      <c r="O93" s="60" t="n">
        <f aca="false" ca="false" dt2D="false" dtr="false" t="normal">SUM(O88:O92)</f>
        <v>2.44</v>
      </c>
      <c r="P93" s="154" t="n">
        <f aca="false" ca="false" dt2D="false" dtr="false" t="normal">G93/2720*100</f>
        <v>19.580147058823528</v>
      </c>
      <c r="Q93" s="62" t="n"/>
    </row>
    <row ht="13.5" outlineLevel="0" r="94">
      <c r="B94" s="37" t="s">
        <v>49</v>
      </c>
      <c r="C94" s="50" t="n"/>
      <c r="D94" s="50" t="n"/>
      <c r="E94" s="50" t="n"/>
      <c r="F94" s="50" t="n"/>
      <c r="G94" s="50" t="n"/>
      <c r="H94" s="50" t="n"/>
      <c r="I94" s="50" t="n"/>
      <c r="J94" s="50" t="n"/>
      <c r="K94" s="50" t="n"/>
      <c r="L94" s="50" t="n"/>
      <c r="M94" s="50" t="n"/>
      <c r="N94" s="50" t="n"/>
      <c r="O94" s="51" t="n"/>
      <c r="P94" s="98" t="n"/>
      <c r="Q94" s="19" t="n"/>
    </row>
    <row ht="26.25" outlineLevel="0" r="95">
      <c r="B95" s="155" t="s">
        <v>93</v>
      </c>
      <c r="C95" s="50" t="n">
        <v>100</v>
      </c>
      <c r="D95" s="50" t="n">
        <v>1.07</v>
      </c>
      <c r="E95" s="50" t="n">
        <v>4.7</v>
      </c>
      <c r="F95" s="50" t="n">
        <v>10.6</v>
      </c>
      <c r="G95" s="50" t="n">
        <v>86.41</v>
      </c>
      <c r="H95" s="50" t="n">
        <v>0.02</v>
      </c>
      <c r="I95" s="50" t="n">
        <v>2.13</v>
      </c>
      <c r="J95" s="50" t="n">
        <v>9.16</v>
      </c>
      <c r="K95" s="50" t="n">
        <v>0.01</v>
      </c>
      <c r="L95" s="50" t="n">
        <v>33.86</v>
      </c>
      <c r="M95" s="50" t="n">
        <v>30.78</v>
      </c>
      <c r="N95" s="50" t="n">
        <v>16.7</v>
      </c>
      <c r="O95" s="51" t="n">
        <v>1</v>
      </c>
      <c r="P95" s="98" t="n"/>
      <c r="Q95" s="19" t="n">
        <v>4</v>
      </c>
    </row>
    <row ht="13.5" outlineLevel="0" r="96">
      <c r="B96" s="50" t="s">
        <v>94</v>
      </c>
      <c r="C96" s="50" t="n">
        <v>250</v>
      </c>
      <c r="D96" s="50" t="n">
        <v>3.92</v>
      </c>
      <c r="E96" s="50" t="n">
        <v>14.48</v>
      </c>
      <c r="F96" s="50" t="n">
        <v>17.8</v>
      </c>
      <c r="G96" s="50" t="n">
        <v>122.96</v>
      </c>
      <c r="H96" s="50" t="n">
        <v>0.06</v>
      </c>
      <c r="I96" s="50" t="n">
        <v>13.64</v>
      </c>
      <c r="J96" s="50" t="n">
        <v>8.3</v>
      </c>
      <c r="K96" s="50" t="n">
        <v>0.2</v>
      </c>
      <c r="L96" s="50" t="n">
        <v>27.9</v>
      </c>
      <c r="M96" s="50" t="n">
        <v>39.4</v>
      </c>
      <c r="N96" s="50" t="n">
        <v>16.6</v>
      </c>
      <c r="O96" s="51" t="n">
        <v>0.62</v>
      </c>
      <c r="P96" s="98" t="n"/>
      <c r="Q96" s="19" t="n">
        <v>18</v>
      </c>
    </row>
    <row ht="13.5" outlineLevel="0" r="97">
      <c r="B97" s="50" t="s">
        <v>95</v>
      </c>
      <c r="C97" s="69" t="n">
        <v>100</v>
      </c>
      <c r="D97" s="156" t="n">
        <v>13.09</v>
      </c>
      <c r="E97" s="50" t="n">
        <v>6</v>
      </c>
      <c r="F97" s="50" t="n">
        <v>12.93</v>
      </c>
      <c r="G97" s="50" t="n">
        <v>217.48</v>
      </c>
      <c r="H97" s="50" t="n">
        <v>0.09</v>
      </c>
      <c r="I97" s="50" t="n">
        <v>0.08</v>
      </c>
      <c r="J97" s="50" t="n">
        <v>0.72</v>
      </c>
      <c r="K97" s="50" t="n">
        <v>0.03</v>
      </c>
      <c r="L97" s="50" t="n">
        <v>55.76</v>
      </c>
      <c r="M97" s="157" t="n">
        <v>255.02</v>
      </c>
      <c r="N97" s="50" t="n">
        <v>23.84</v>
      </c>
      <c r="O97" s="51" t="n">
        <v>0.64</v>
      </c>
      <c r="P97" s="98" t="n"/>
      <c r="Q97" s="19" t="n">
        <v>76</v>
      </c>
    </row>
    <row ht="13.5" outlineLevel="0" r="98">
      <c r="B98" s="50" t="s">
        <v>96</v>
      </c>
      <c r="C98" s="50" t="n">
        <v>200</v>
      </c>
      <c r="D98" s="50" t="n">
        <v>3.96</v>
      </c>
      <c r="E98" s="50" t="n">
        <v>5.6</v>
      </c>
      <c r="F98" s="50" t="n">
        <v>22.05</v>
      </c>
      <c r="G98" s="50" t="n">
        <v>183</v>
      </c>
      <c r="H98" s="50" t="n">
        <v>0</v>
      </c>
      <c r="I98" s="50" t="n"/>
      <c r="J98" s="50" t="n">
        <v>21</v>
      </c>
      <c r="K98" s="50" t="n">
        <v>0</v>
      </c>
      <c r="L98" s="50" t="n">
        <v>42.45</v>
      </c>
      <c r="M98" s="50" t="n">
        <v>25.2</v>
      </c>
      <c r="N98" s="50" t="n">
        <v>24.1</v>
      </c>
      <c r="O98" s="51" t="n">
        <v>1</v>
      </c>
      <c r="P98" s="98" t="n"/>
      <c r="Q98" s="19" t="n">
        <v>38</v>
      </c>
    </row>
    <row ht="13.5" outlineLevel="0" r="99">
      <c r="B99" s="146" t="s">
        <v>97</v>
      </c>
      <c r="C99" s="69" t="n">
        <v>200</v>
      </c>
      <c r="D99" s="69" t="n">
        <v>5.8</v>
      </c>
      <c r="E99" s="69" t="n">
        <v>5</v>
      </c>
      <c r="F99" s="69" t="n">
        <v>8.4</v>
      </c>
      <c r="G99" s="69" t="n">
        <v>108</v>
      </c>
      <c r="H99" s="70" t="n">
        <v>0.04</v>
      </c>
      <c r="I99" s="70" t="n">
        <v>0</v>
      </c>
      <c r="J99" s="69" t="n">
        <v>0.6</v>
      </c>
      <c r="K99" s="69" t="n">
        <v>0</v>
      </c>
      <c r="L99" s="69" t="n">
        <v>248</v>
      </c>
      <c r="M99" s="69" t="n">
        <v>0</v>
      </c>
      <c r="N99" s="69" t="n">
        <v>0</v>
      </c>
      <c r="O99" s="71" t="n">
        <v>0.2</v>
      </c>
      <c r="P99" s="98" t="n"/>
      <c r="Q99" s="19" t="n"/>
    </row>
    <row ht="13.5" outlineLevel="0" r="100">
      <c r="B100" s="50" t="s">
        <v>55</v>
      </c>
      <c r="C100" s="50" t="n">
        <v>30</v>
      </c>
      <c r="D100" s="31" t="n">
        <v>3.16</v>
      </c>
      <c r="E100" s="31" t="n">
        <v>0.4</v>
      </c>
      <c r="F100" s="31" t="n">
        <v>19.32</v>
      </c>
      <c r="G100" s="31" t="n">
        <v>93.53</v>
      </c>
      <c r="H100" s="31" t="n">
        <v>0.04</v>
      </c>
      <c r="I100" s="41" t="n"/>
      <c r="J100" s="31" t="n"/>
      <c r="K100" s="31" t="n"/>
      <c r="L100" s="31" t="n">
        <v>9.2</v>
      </c>
      <c r="M100" s="31" t="n">
        <v>34.8</v>
      </c>
      <c r="N100" s="31" t="n">
        <v>13.2</v>
      </c>
      <c r="O100" s="54" t="n">
        <v>0.44</v>
      </c>
      <c r="P100" s="98" t="n"/>
      <c r="Q100" s="19" t="n"/>
    </row>
    <row ht="13.5" outlineLevel="0" r="101">
      <c r="B101" s="50" t="s">
        <v>56</v>
      </c>
      <c r="C101" s="50" t="n">
        <v>60</v>
      </c>
      <c r="D101" s="50" t="n">
        <v>2.24</v>
      </c>
      <c r="E101" s="50" t="n">
        <v>0.44</v>
      </c>
      <c r="F101" s="50" t="n">
        <v>0.68</v>
      </c>
      <c r="G101" s="50" t="n">
        <v>91.96</v>
      </c>
      <c r="H101" s="50" t="n">
        <v>0.68</v>
      </c>
      <c r="I101" s="50" t="n">
        <v>0.8</v>
      </c>
      <c r="J101" s="50" t="n"/>
      <c r="K101" s="50" t="n"/>
      <c r="L101" s="50" t="n">
        <v>9.2</v>
      </c>
      <c r="M101" s="50" t="n">
        <v>42.4</v>
      </c>
      <c r="N101" s="50" t="n">
        <v>10</v>
      </c>
      <c r="O101" s="51" t="n">
        <v>1</v>
      </c>
      <c r="P101" s="147" t="n"/>
      <c r="Q101" s="19" t="n"/>
    </row>
    <row ht="13.5" outlineLevel="0" r="102">
      <c r="B102" s="19" t="n"/>
      <c r="C102" s="50" t="n"/>
      <c r="D102" s="50" t="n"/>
      <c r="E102" s="50" t="n"/>
      <c r="F102" s="50" t="n"/>
      <c r="G102" s="50" t="n"/>
      <c r="H102" s="50" t="n"/>
      <c r="I102" s="50" t="n"/>
      <c r="J102" s="50" t="n"/>
      <c r="K102" s="50" t="n"/>
      <c r="L102" s="50" t="n"/>
      <c r="M102" s="50" t="n"/>
      <c r="N102" s="50" t="n"/>
      <c r="O102" s="51" t="n"/>
      <c r="P102" s="98" t="n"/>
      <c r="Q102" s="19" t="n"/>
    </row>
    <row ht="13.5" outlineLevel="0" r="103">
      <c r="B103" s="75" t="s">
        <v>57</v>
      </c>
      <c r="C103" s="158" t="n">
        <f aca="false" ca="false" dt2D="false" dtr="false" t="normal">SUM(C95:C102)</f>
        <v>940</v>
      </c>
      <c r="D103" s="158" t="n">
        <f aca="false" ca="false" dt2D="false" dtr="false" t="normal">SUM(D95:D102)</f>
        <v>33.24</v>
      </c>
      <c r="E103" s="158" t="n">
        <f aca="false" ca="false" dt2D="false" dtr="false" t="normal">SUM(E95:E102)</f>
        <v>36.62</v>
      </c>
      <c r="F103" s="158" t="n">
        <f aca="false" ca="false" dt2D="false" dtr="false" t="normal">SUM(F95:F102)</f>
        <v>91.78</v>
      </c>
      <c r="G103" s="158" t="n">
        <f aca="false" ca="false" dt2D="false" dtr="false" t="normal">SUM(G95:G102)</f>
        <v>903.34</v>
      </c>
      <c r="H103" s="158" t="n">
        <f aca="false" ca="false" dt2D="false" dtr="false" t="normal">SUM(H95:H102)</f>
        <v>0.93</v>
      </c>
      <c r="I103" s="158" t="n">
        <f aca="false" ca="false" dt2D="false" dtr="false" t="normal">SUM(I95:I102)</f>
        <v>16.65</v>
      </c>
      <c r="J103" s="158" t="n">
        <f aca="false" ca="false" dt2D="false" dtr="false" t="normal">SUM(J95:J102)</f>
        <v>39.78</v>
      </c>
      <c r="K103" s="158" t="n">
        <f aca="false" ca="false" dt2D="false" dtr="false" t="normal">SUM(K95:K102)</f>
        <v>0.24000000000000002</v>
      </c>
      <c r="L103" s="158" t="n">
        <f aca="false" ca="false" dt2D="false" dtr="false" t="normal">SUM(L95:L102)</f>
        <v>426.37</v>
      </c>
      <c r="M103" s="158" t="n">
        <f aca="false" ca="false" dt2D="false" dtr="false" t="normal">SUM(M95:M102)</f>
        <v>427.6</v>
      </c>
      <c r="N103" s="158" t="n">
        <f aca="false" ca="false" dt2D="false" dtr="false" t="normal">SUM(N95:N102)</f>
        <v>104.44000000000001</v>
      </c>
      <c r="O103" s="159" t="n">
        <f aca="false" ca="false" dt2D="false" dtr="false" t="normal">SUM(O95:O102)</f>
        <v>4.9</v>
      </c>
      <c r="P103" s="160" t="n">
        <f aca="false" ca="false" dt2D="false" dtr="false" t="normal">G103/2720*100</f>
        <v>33.211029411764706</v>
      </c>
      <c r="Q103" s="39" t="n"/>
    </row>
    <row ht="13.5" outlineLevel="0" r="104">
      <c r="B104" s="19" t="n"/>
      <c r="C104" s="50" t="n"/>
      <c r="D104" s="50" t="n"/>
      <c r="E104" s="50" t="n"/>
      <c r="F104" s="50" t="n"/>
      <c r="G104" s="50" t="n"/>
      <c r="H104" s="50" t="n"/>
      <c r="I104" s="50" t="n"/>
      <c r="J104" s="50" t="n"/>
      <c r="K104" s="50" t="n"/>
      <c r="L104" s="50" t="n"/>
      <c r="M104" s="50" t="n"/>
      <c r="N104" s="50" t="n"/>
      <c r="O104" s="51" t="n"/>
      <c r="P104" s="98" t="n"/>
      <c r="Q104" s="19" t="n"/>
    </row>
    <row ht="13.5" outlineLevel="0" r="105">
      <c r="B105" s="123" t="s">
        <v>58</v>
      </c>
      <c r="C105" s="123" t="n">
        <f aca="false" ca="false" dt2D="false" dtr="false" t="normal">C93+C103</f>
        <v>1530</v>
      </c>
      <c r="D105" s="124" t="n">
        <f aca="false" ca="false" dt2D="false" dtr="false" t="normal">D93+D103</f>
        <v>48.050000000000004</v>
      </c>
      <c r="E105" s="124" t="n">
        <f aca="false" ca="false" dt2D="false" dtr="false" t="normal">E93+E103</f>
        <v>47.41</v>
      </c>
      <c r="F105" s="124" t="n">
        <f aca="false" ca="false" dt2D="false" dtr="false" t="normal">F93+F103</f>
        <v>164.89</v>
      </c>
      <c r="G105" s="124" t="n">
        <f aca="false" ca="false" dt2D="false" dtr="false" t="normal">G93+G103</f>
        <v>1435.92</v>
      </c>
      <c r="H105" s="124" t="n">
        <f aca="false" ca="false" dt2D="false" dtr="false" t="normal">H93+H103</f>
        <v>1.1800000000000002</v>
      </c>
      <c r="I105" s="124" t="n">
        <f aca="false" ca="false" dt2D="false" dtr="false" t="normal">I93+I103</f>
        <v>16.97</v>
      </c>
      <c r="J105" s="124" t="n">
        <f aca="false" ca="false" dt2D="false" dtr="false" t="normal">J93+J103</f>
        <v>68.94</v>
      </c>
      <c r="K105" s="124" t="n">
        <f aca="false" ca="false" dt2D="false" dtr="false" t="normal">K93+K103</f>
        <v>0.44800000000000006</v>
      </c>
      <c r="L105" s="124" t="n">
        <f aca="false" ca="false" dt2D="false" dtr="false" t="normal">L93+L103</f>
        <v>674.37</v>
      </c>
      <c r="M105" s="124" t="n">
        <f aca="false" ca="false" dt2D="false" dtr="false" t="normal">M93+M103</f>
        <v>676.2</v>
      </c>
      <c r="N105" s="124" t="n">
        <f aca="false" ca="false" dt2D="false" dtr="false" t="normal">N93+N103</f>
        <v>172.24</v>
      </c>
      <c r="O105" s="161" t="n">
        <f aca="false" ca="false" dt2D="false" dtr="false" t="normal">O93+O103</f>
        <v>7.34</v>
      </c>
      <c r="P105" s="162" t="n">
        <f aca="false" ca="false" dt2D="false" dtr="false" t="normal">P93+P103</f>
        <v>52.79117647058823</v>
      </c>
      <c r="Q105" s="39" t="n"/>
    </row>
    <row ht="13.5" outlineLevel="0" r="106">
      <c r="B106" s="19" t="n"/>
      <c r="C106" s="19" t="n"/>
      <c r="D106" s="19" t="n"/>
      <c r="E106" s="19" t="n"/>
      <c r="F106" s="19" t="n"/>
      <c r="G106" s="19" t="n"/>
      <c r="H106" s="19" t="n"/>
      <c r="I106" s="19" t="n"/>
      <c r="J106" s="19" t="n"/>
      <c r="K106" s="19" t="n"/>
      <c r="L106" s="19" t="n"/>
      <c r="M106" s="19" t="n"/>
      <c r="N106" s="19" t="n"/>
      <c r="O106" s="26" t="n"/>
      <c r="P106" s="98" t="n"/>
      <c r="Q106" s="19" t="n"/>
    </row>
    <row outlineLevel="0" r="108">
      <c r="B108" s="163" t="s">
        <v>98</v>
      </c>
      <c r="C108" s="163" t="s"/>
    </row>
    <row outlineLevel="0" r="109">
      <c r="B109" s="163" t="s">
        <v>17</v>
      </c>
      <c r="C109" s="163" t="s"/>
    </row>
    <row outlineLevel="0" r="110">
      <c r="B110" s="164" t="s">
        <v>18</v>
      </c>
      <c r="C110" s="164" t="s"/>
    </row>
    <row outlineLevel="0" r="111">
      <c r="B111" s="163" t="s">
        <v>99</v>
      </c>
      <c r="C111" s="163" t="s"/>
    </row>
    <row ht="13.5" outlineLevel="0" r="112">
      <c r="B112" s="165" t="n"/>
      <c r="C112" s="166" t="s"/>
      <c r="G112" s="14" t="s">
        <v>100</v>
      </c>
      <c r="H112" s="15" t="s"/>
      <c r="I112" s="15" t="s"/>
      <c r="J112" s="15" t="s"/>
      <c r="K112" s="16" t="s"/>
    </row>
    <row customHeight="true" ht="13.5" outlineLevel="0" r="113">
      <c r="B113" s="19" t="s">
        <v>23</v>
      </c>
      <c r="C113" s="19" t="s">
        <v>24</v>
      </c>
      <c r="D113" s="19" t="s">
        <v>25</v>
      </c>
      <c r="E113" s="19" t="n"/>
      <c r="F113" s="19" t="n"/>
      <c r="G113" s="22" t="s">
        <v>26</v>
      </c>
      <c r="H113" s="23" t="s">
        <v>27</v>
      </c>
      <c r="I113" s="23" t="n"/>
      <c r="J113" s="23" t="n"/>
      <c r="K113" s="23" t="n"/>
      <c r="L113" s="19" t="s">
        <v>28</v>
      </c>
      <c r="M113" s="19" t="n"/>
      <c r="N113" s="19" t="n"/>
      <c r="O113" s="26" t="n"/>
      <c r="P113" s="28" t="s">
        <v>29</v>
      </c>
      <c r="Q113" s="19" t="s">
        <v>22</v>
      </c>
    </row>
    <row ht="13.5" outlineLevel="0" r="114">
      <c r="B114" s="19" t="n"/>
      <c r="C114" s="19" t="n"/>
      <c r="D114" s="19" t="s">
        <v>30</v>
      </c>
      <c r="E114" s="19" t="s">
        <v>31</v>
      </c>
      <c r="F114" s="19" t="s">
        <v>32</v>
      </c>
      <c r="G114" s="22" t="n"/>
      <c r="H114" s="19" t="s">
        <v>33</v>
      </c>
      <c r="I114" s="19" t="s">
        <v>34</v>
      </c>
      <c r="J114" s="19" t="s">
        <v>35</v>
      </c>
      <c r="K114" s="19" t="s">
        <v>36</v>
      </c>
      <c r="L114" s="19" t="s">
        <v>37</v>
      </c>
      <c r="M114" s="19" t="s">
        <v>38</v>
      </c>
      <c r="N114" s="19" t="s">
        <v>39</v>
      </c>
      <c r="O114" s="26" t="s">
        <v>40</v>
      </c>
      <c r="P114" s="28" t="n"/>
      <c r="Q114" s="19" t="n"/>
    </row>
    <row ht="15" outlineLevel="0" r="115">
      <c r="B115" s="167" t="s">
        <v>41</v>
      </c>
      <c r="C115" s="19" t="n"/>
      <c r="D115" s="19" t="n"/>
      <c r="E115" s="19" t="n"/>
      <c r="F115" s="19" t="n"/>
      <c r="G115" s="19" t="n"/>
      <c r="H115" s="30" t="n"/>
      <c r="I115" s="30" t="n"/>
      <c r="J115" s="19" t="n"/>
      <c r="K115" s="19" t="n"/>
      <c r="L115" s="19" t="n"/>
      <c r="M115" s="19" t="n"/>
      <c r="N115" s="19" t="n"/>
      <c r="O115" s="26" t="n"/>
      <c r="P115" s="28" t="n"/>
      <c r="Q115" s="39" t="n"/>
    </row>
    <row ht="24.75" outlineLevel="0" r="116">
      <c r="B116" s="133" t="s">
        <v>101</v>
      </c>
      <c r="C116" s="69" t="n">
        <v>200</v>
      </c>
      <c r="D116" s="69" t="n">
        <v>5.8</v>
      </c>
      <c r="E116" s="134" t="n">
        <v>5.48</v>
      </c>
      <c r="F116" s="134" t="n">
        <v>11.57</v>
      </c>
      <c r="G116" s="134" t="n">
        <v>183.5</v>
      </c>
      <c r="H116" s="69" t="n">
        <v>0.11</v>
      </c>
      <c r="I116" s="69" t="n">
        <v>0.41</v>
      </c>
      <c r="J116" s="134" t="n">
        <v>0.91</v>
      </c>
      <c r="K116" s="69" t="n">
        <v>30.6</v>
      </c>
      <c r="L116" s="134" t="n">
        <v>60.05</v>
      </c>
      <c r="M116" s="69" t="n">
        <v>72.6</v>
      </c>
      <c r="N116" s="69" t="n">
        <v>17.3</v>
      </c>
      <c r="O116" s="135" t="n">
        <v>0.5</v>
      </c>
      <c r="P116" s="97" t="n"/>
      <c r="Q116" s="151" t="n">
        <v>23</v>
      </c>
    </row>
    <row ht="13.5" outlineLevel="0" r="117">
      <c r="B117" s="19" t="s">
        <v>102</v>
      </c>
      <c r="C117" s="69" t="n">
        <v>200</v>
      </c>
      <c r="D117" s="69" t="n">
        <v>0.2</v>
      </c>
      <c r="E117" s="95" t="n">
        <v>0.05</v>
      </c>
      <c r="F117" s="69" t="n">
        <v>15.1</v>
      </c>
      <c r="G117" s="69" t="n">
        <v>57</v>
      </c>
      <c r="H117" s="70" t="n">
        <v>0</v>
      </c>
      <c r="I117" s="70" t="n">
        <v>0</v>
      </c>
      <c r="J117" s="69" t="n"/>
      <c r="K117" s="69" t="n">
        <v>0.09</v>
      </c>
      <c r="L117" s="69" t="n">
        <v>0.09</v>
      </c>
      <c r="M117" s="69" t="n">
        <v>155.78</v>
      </c>
      <c r="N117" s="69" t="n">
        <v>29.62</v>
      </c>
      <c r="O117" s="71" t="n">
        <v>0.54</v>
      </c>
      <c r="P117" s="97" t="n"/>
      <c r="Q117" s="19" t="n">
        <v>48</v>
      </c>
    </row>
    <row ht="13.5" outlineLevel="0" r="118">
      <c r="B118" s="19" t="s">
        <v>62</v>
      </c>
      <c r="C118" s="49" t="s">
        <v>63</v>
      </c>
      <c r="D118" s="69" t="n">
        <v>4.64</v>
      </c>
      <c r="E118" s="95" t="n">
        <v>12.22</v>
      </c>
      <c r="F118" s="96" t="n">
        <v>13.222</v>
      </c>
      <c r="G118" s="69" t="n">
        <v>147.7</v>
      </c>
      <c r="H118" s="70" t="n">
        <v>0.01</v>
      </c>
      <c r="I118" s="70" t="n">
        <v>5.99</v>
      </c>
      <c r="J118" s="69" t="n">
        <v>0.14</v>
      </c>
      <c r="K118" s="69" t="n">
        <v>52</v>
      </c>
      <c r="L118" s="69" t="n">
        <v>176</v>
      </c>
      <c r="M118" s="69" t="n">
        <v>100</v>
      </c>
      <c r="N118" s="69" t="n">
        <v>7</v>
      </c>
      <c r="O118" s="71" t="n">
        <v>0.2</v>
      </c>
      <c r="P118" s="97" t="n"/>
      <c r="Q118" s="19" t="n">
        <v>78</v>
      </c>
    </row>
    <row ht="15.75" outlineLevel="0" r="119">
      <c r="B119" s="31" t="s">
        <v>45</v>
      </c>
      <c r="C119" s="31" t="s">
        <v>46</v>
      </c>
      <c r="D119" s="31" t="n">
        <v>2.26</v>
      </c>
      <c r="E119" s="52" t="n">
        <v>0.76</v>
      </c>
      <c r="F119" s="31" t="n">
        <v>28.5</v>
      </c>
      <c r="G119" s="31" t="n">
        <v>141.76</v>
      </c>
      <c r="H119" s="40" t="n"/>
      <c r="I119" s="53" t="n"/>
      <c r="J119" s="31" t="n">
        <v>15</v>
      </c>
      <c r="K119" s="31" t="n"/>
      <c r="L119" s="31" t="n">
        <v>12</v>
      </c>
      <c r="M119" s="31" t="n"/>
      <c r="N119" s="31" t="n">
        <v>63</v>
      </c>
      <c r="O119" s="54" t="n">
        <v>0.9</v>
      </c>
      <c r="P119" s="43" t="n"/>
      <c r="Q119" s="31" t="n"/>
    </row>
    <row ht="13.5" outlineLevel="0" r="120">
      <c r="B120" s="58" t="s">
        <v>92</v>
      </c>
      <c r="C120" s="58" t="n">
        <f aca="false" ca="false" dt2D="false" dtr="false" t="normal">C116+C117+68+100</f>
        <v>568</v>
      </c>
      <c r="D120" s="59" t="n">
        <f aca="false" ca="false" dt2D="false" dtr="false" t="normal">SUM(D116:D119)</f>
        <v>12.9</v>
      </c>
      <c r="E120" s="59" t="n">
        <f aca="false" ca="false" dt2D="false" dtr="false" t="normal">SUM(E116:E119)</f>
        <v>18.51</v>
      </c>
      <c r="F120" s="59" t="n">
        <f aca="false" ca="false" dt2D="false" dtr="false" t="normal">SUM(F116:F119)</f>
        <v>68.392</v>
      </c>
      <c r="G120" s="59" t="n">
        <f aca="false" ca="false" dt2D="false" dtr="false" t="normal">SUM(G116:G119)</f>
        <v>529.96</v>
      </c>
      <c r="H120" s="59" t="n">
        <f aca="false" ca="false" dt2D="false" dtr="false" t="normal">SUM(H116:H119)</f>
        <v>0.12</v>
      </c>
      <c r="I120" s="59" t="n">
        <f aca="false" ca="false" dt2D="false" dtr="false" t="normal">SUM(I116:I119)</f>
        <v>6.4</v>
      </c>
      <c r="J120" s="59" t="n">
        <f aca="false" ca="false" dt2D="false" dtr="false" t="normal">SUM(J116:J119)</f>
        <v>16.05</v>
      </c>
      <c r="K120" s="59" t="n">
        <f aca="false" ca="false" dt2D="false" dtr="false" t="normal">SUM(K116:K119)</f>
        <v>82.69</v>
      </c>
      <c r="L120" s="59" t="n">
        <f aca="false" ca="false" dt2D="false" dtr="false" t="normal">SUM(L116:L119)</f>
        <v>248.14</v>
      </c>
      <c r="M120" s="59" t="n">
        <f aca="false" ca="false" dt2D="false" dtr="false" t="normal">SUM(M116:M119)</f>
        <v>328.38</v>
      </c>
      <c r="N120" s="59" t="n">
        <f aca="false" ca="false" dt2D="false" dtr="false" t="normal">SUM(N116:N119)</f>
        <v>116.92</v>
      </c>
      <c r="O120" s="60" t="n">
        <f aca="false" ca="false" dt2D="false" dtr="false" t="normal">SUM(O116:O119)</f>
        <v>2.14</v>
      </c>
      <c r="P120" s="61" t="n">
        <f aca="false" ca="false" dt2D="false" dtr="false" t="normal">G120/2720*100</f>
        <v>19.48382352941177</v>
      </c>
      <c r="Q120" s="62" t="n"/>
    </row>
    <row ht="13.5" outlineLevel="0" r="121">
      <c r="B121" s="37" t="s">
        <v>49</v>
      </c>
      <c r="C121" s="50" t="n"/>
      <c r="D121" s="50" t="n"/>
      <c r="E121" s="50" t="n"/>
      <c r="F121" s="50" t="n"/>
      <c r="G121" s="50" t="n"/>
      <c r="H121" s="50" t="n"/>
      <c r="I121" s="50" t="n"/>
      <c r="J121" s="50" t="n"/>
      <c r="K121" s="50" t="n"/>
      <c r="L121" s="50" t="n"/>
      <c r="M121" s="50" t="n"/>
      <c r="N121" s="50" t="n"/>
      <c r="O121" s="51" t="n"/>
      <c r="P121" s="97" t="n"/>
      <c r="Q121" s="19" t="n"/>
    </row>
    <row ht="13.5" outlineLevel="0" r="122">
      <c r="B122" s="41" t="n"/>
      <c r="C122" s="168" t="n"/>
      <c r="D122" s="168" t="n"/>
      <c r="E122" s="168" t="n"/>
      <c r="F122" s="168" t="n"/>
      <c r="G122" s="168" t="n"/>
      <c r="H122" s="168" t="n"/>
      <c r="I122" s="168" t="n"/>
      <c r="J122" s="168" t="n"/>
      <c r="K122" s="168" t="n"/>
      <c r="L122" s="168" t="n"/>
      <c r="M122" s="168" t="n"/>
      <c r="N122" s="168" t="n"/>
      <c r="O122" s="169" t="n"/>
      <c r="P122" s="170" t="n"/>
      <c r="Q122" s="171" t="n"/>
    </row>
    <row ht="13.5" outlineLevel="0" r="123">
      <c r="B123" s="172" t="s">
        <v>103</v>
      </c>
      <c r="C123" s="168" t="n">
        <v>100</v>
      </c>
      <c r="D123" s="168" t="n">
        <v>0.76</v>
      </c>
      <c r="E123" s="168" t="n">
        <v>6.09</v>
      </c>
      <c r="F123" s="168" t="n">
        <v>12.38</v>
      </c>
      <c r="G123" s="168" t="n">
        <v>67.3</v>
      </c>
      <c r="H123" s="168" t="n">
        <v>0</v>
      </c>
      <c r="I123" s="168" t="n">
        <v>0</v>
      </c>
      <c r="J123" s="168" t="n">
        <v>9.5</v>
      </c>
      <c r="K123" s="168" t="n">
        <v>0</v>
      </c>
      <c r="L123" s="168" t="n">
        <v>21.85</v>
      </c>
      <c r="M123" s="168" t="n">
        <v>40.02</v>
      </c>
      <c r="N123" s="168" t="n">
        <v>13.3</v>
      </c>
      <c r="O123" s="169" t="n">
        <v>0.57</v>
      </c>
      <c r="P123" s="170" t="n"/>
      <c r="Q123" s="171" t="n">
        <v>5</v>
      </c>
    </row>
    <row ht="13.5" outlineLevel="0" r="124">
      <c r="B124" s="168" t="s">
        <v>104</v>
      </c>
      <c r="C124" s="168" t="n">
        <v>250</v>
      </c>
      <c r="D124" s="168" t="n">
        <v>6.4</v>
      </c>
      <c r="E124" s="168" t="n">
        <v>8.03</v>
      </c>
      <c r="F124" s="168" t="n">
        <v>21.55</v>
      </c>
      <c r="G124" s="168" t="n">
        <v>171.04</v>
      </c>
      <c r="H124" s="168" t="n">
        <v>0.04</v>
      </c>
      <c r="I124" s="168" t="n">
        <v>0</v>
      </c>
      <c r="J124" s="168" t="n">
        <v>16.06</v>
      </c>
      <c r="K124" s="168" t="s">
        <v>81</v>
      </c>
      <c r="L124" s="168" t="n">
        <v>31.37</v>
      </c>
      <c r="M124" s="168" t="n">
        <v>42.58</v>
      </c>
      <c r="N124" s="168" t="n">
        <v>27.03</v>
      </c>
      <c r="O124" s="169" t="n">
        <v>1.68</v>
      </c>
      <c r="P124" s="170" t="n"/>
      <c r="Q124" s="171" t="n">
        <v>97</v>
      </c>
    </row>
    <row ht="13.5" outlineLevel="0" r="125">
      <c r="B125" s="168" t="s">
        <v>105</v>
      </c>
      <c r="C125" s="173" t="n">
        <v>100</v>
      </c>
      <c r="D125" s="168" t="n">
        <v>21.6</v>
      </c>
      <c r="E125" s="168" t="n">
        <v>11.01</v>
      </c>
      <c r="F125" s="168" t="n">
        <v>37.73</v>
      </c>
      <c r="G125" s="168" t="n">
        <v>213.53</v>
      </c>
      <c r="H125" s="168" t="n">
        <v>0.25</v>
      </c>
      <c r="I125" s="168" t="n">
        <v>4.19</v>
      </c>
      <c r="J125" s="168" t="n">
        <v>17.03</v>
      </c>
      <c r="K125" s="168" t="n">
        <v>7.31</v>
      </c>
      <c r="L125" s="168" t="n">
        <v>18.34</v>
      </c>
      <c r="M125" s="168" t="n">
        <v>302.61</v>
      </c>
      <c r="N125" s="168" t="n">
        <v>19.65</v>
      </c>
      <c r="O125" s="169" t="n">
        <v>3.1</v>
      </c>
      <c r="P125" s="170" t="n"/>
      <c r="Q125" s="171" t="n">
        <v>108</v>
      </c>
    </row>
    <row ht="13.5" outlineLevel="0" r="126">
      <c r="B126" s="168" t="s">
        <v>106</v>
      </c>
      <c r="C126" s="168" t="n">
        <v>200</v>
      </c>
      <c r="D126" s="168" t="n">
        <v>2.65</v>
      </c>
      <c r="E126" s="168" t="n">
        <v>3.32</v>
      </c>
      <c r="F126" s="168" t="n">
        <v>23.25</v>
      </c>
      <c r="G126" s="168" t="n">
        <v>224.6</v>
      </c>
      <c r="H126" s="168" t="n">
        <v>0</v>
      </c>
      <c r="I126" s="168" t="n"/>
      <c r="J126" s="168" t="n">
        <v>0</v>
      </c>
      <c r="K126" s="168" t="n">
        <v>0</v>
      </c>
      <c r="L126" s="168" t="n">
        <v>0.6</v>
      </c>
      <c r="M126" s="168" t="n">
        <v>0</v>
      </c>
      <c r="N126" s="168" t="n">
        <v>5</v>
      </c>
      <c r="O126" s="169" t="n">
        <v>0.5</v>
      </c>
      <c r="P126" s="170" t="n"/>
      <c r="Q126" s="171" t="n">
        <v>36</v>
      </c>
    </row>
    <row ht="13.5" outlineLevel="0" r="127">
      <c r="B127" s="50" t="s">
        <v>107</v>
      </c>
      <c r="C127" s="50" t="n">
        <v>200</v>
      </c>
      <c r="D127" s="31" t="n">
        <v>0.3</v>
      </c>
      <c r="E127" s="31" t="n">
        <v>0.2</v>
      </c>
      <c r="F127" s="31" t="n">
        <v>16.9</v>
      </c>
      <c r="G127" s="31" t="n">
        <v>70</v>
      </c>
      <c r="H127" s="31" t="n">
        <v>0.02</v>
      </c>
      <c r="I127" s="31" t="n">
        <v>0</v>
      </c>
      <c r="J127" s="31" t="n">
        <v>2</v>
      </c>
      <c r="K127" s="31" t="n">
        <v>0</v>
      </c>
      <c r="L127" s="31" t="n">
        <v>20</v>
      </c>
      <c r="M127" s="31" t="n">
        <v>12</v>
      </c>
      <c r="N127" s="31" t="n">
        <v>9</v>
      </c>
      <c r="O127" s="54" t="n">
        <v>0.4</v>
      </c>
      <c r="P127" s="97" t="n"/>
      <c r="Q127" s="19" t="n">
        <v>13</v>
      </c>
    </row>
    <row ht="13.5" outlineLevel="0" r="128">
      <c r="B128" s="50" t="s">
        <v>55</v>
      </c>
      <c r="C128" s="50" t="n">
        <v>50</v>
      </c>
      <c r="D128" s="31" t="n">
        <v>3.16</v>
      </c>
      <c r="E128" s="31" t="n">
        <v>0.4</v>
      </c>
      <c r="F128" s="31" t="n">
        <v>19.32</v>
      </c>
      <c r="G128" s="31" t="n">
        <v>93.53</v>
      </c>
      <c r="H128" s="31" t="n">
        <v>0.04</v>
      </c>
      <c r="I128" s="41" t="n"/>
      <c r="J128" s="31" t="n"/>
      <c r="K128" s="31" t="n"/>
      <c r="L128" s="31" t="n">
        <v>9.2</v>
      </c>
      <c r="M128" s="31" t="n">
        <v>34.8</v>
      </c>
      <c r="N128" s="31" t="n">
        <v>13.2</v>
      </c>
      <c r="O128" s="54" t="n">
        <v>0.44</v>
      </c>
      <c r="P128" s="97" t="n"/>
      <c r="Q128" s="19" t="n"/>
    </row>
    <row ht="13.5" outlineLevel="0" r="129">
      <c r="B129" s="50" t="s">
        <v>56</v>
      </c>
      <c r="C129" s="50" t="n">
        <v>60</v>
      </c>
      <c r="D129" s="50" t="n">
        <v>2.24</v>
      </c>
      <c r="E129" s="50" t="n">
        <v>0.44</v>
      </c>
      <c r="F129" s="50" t="n">
        <v>0.68</v>
      </c>
      <c r="G129" s="50" t="n">
        <v>91.96</v>
      </c>
      <c r="H129" s="50" t="n">
        <v>0.68</v>
      </c>
      <c r="I129" s="50" t="n">
        <v>0.8</v>
      </c>
      <c r="J129" s="50" t="n"/>
      <c r="K129" s="50" t="n"/>
      <c r="L129" s="50" t="n">
        <v>9.2</v>
      </c>
      <c r="M129" s="50" t="n">
        <v>42.4</v>
      </c>
      <c r="N129" s="50" t="n">
        <v>10</v>
      </c>
      <c r="O129" s="51" t="n">
        <v>1</v>
      </c>
      <c r="P129" s="174" t="n"/>
      <c r="Q129" s="19" t="n"/>
    </row>
    <row ht="13.5" outlineLevel="0" r="130">
      <c r="B130" s="19" t="n"/>
      <c r="C130" s="50" t="n"/>
      <c r="D130" s="50" t="n"/>
      <c r="E130" s="50" t="n"/>
      <c r="F130" s="50" t="n"/>
      <c r="G130" s="50" t="n"/>
      <c r="H130" s="50" t="n"/>
      <c r="I130" s="50" t="n"/>
      <c r="J130" s="50" t="n"/>
      <c r="K130" s="50" t="n"/>
      <c r="L130" s="50" t="n"/>
      <c r="M130" s="50" t="n"/>
      <c r="N130" s="50" t="n"/>
      <c r="O130" s="51" t="n"/>
      <c r="P130" s="97" t="n"/>
      <c r="Q130" s="19" t="n"/>
    </row>
    <row ht="13.5" outlineLevel="0" r="131">
      <c r="B131" s="75" t="s">
        <v>57</v>
      </c>
      <c r="C131" s="158" t="n">
        <f aca="false" ca="false" dt2D="false" dtr="false" t="normal">C123+C124+C125+C126+C127+C128+C129</f>
        <v>960</v>
      </c>
      <c r="D131" s="158" t="n">
        <f aca="false" ca="false" dt2D="false" dtr="false" t="normal">SUM(D123:D130)</f>
        <v>37.11000000000001</v>
      </c>
      <c r="E131" s="158" t="n">
        <f aca="false" ca="false" dt2D="false" dtr="false" t="normal">SUM(E123:E130)</f>
        <v>29.49</v>
      </c>
      <c r="F131" s="158" t="n">
        <f aca="false" ca="false" dt2D="false" dtr="false" t="normal">SUM(F123:F130)</f>
        <v>131.81</v>
      </c>
      <c r="G131" s="158" t="n">
        <f aca="false" ca="false" dt2D="false" dtr="false" t="normal">SUM(G123:G130)</f>
        <v>931.96</v>
      </c>
      <c r="H131" s="158" t="n">
        <f aca="false" ca="false" dt2D="false" dtr="false" t="normal">SUM(H123:H130)</f>
        <v>1.03</v>
      </c>
      <c r="I131" s="158" t="n">
        <f aca="false" ca="false" dt2D="false" dtr="false" t="normal">SUM(I123:I130)</f>
        <v>4.99</v>
      </c>
      <c r="J131" s="158" t="n">
        <f aca="false" ca="false" dt2D="false" dtr="false" t="normal">SUM(J123:J130)</f>
        <v>44.59</v>
      </c>
      <c r="K131" s="158" t="n">
        <f aca="false" ca="false" dt2D="false" dtr="false" t="normal">SUM(K123:K130)</f>
        <v>7.31</v>
      </c>
      <c r="L131" s="158" t="n">
        <f aca="false" ca="false" dt2D="false" dtr="false" t="normal">SUM(L123:L130)</f>
        <v>110.56</v>
      </c>
      <c r="M131" s="158" t="n">
        <f aca="false" ca="false" dt2D="false" dtr="false" t="normal">SUM(M123:M130)</f>
        <v>474.41</v>
      </c>
      <c r="N131" s="158" t="n">
        <f aca="false" ca="false" dt2D="false" dtr="false" t="normal">SUM(N123:N130)</f>
        <v>97.17999999999999</v>
      </c>
      <c r="O131" s="159" t="n">
        <f aca="false" ca="false" dt2D="false" dtr="false" t="normal">SUM(O123:O130)</f>
        <v>7.69</v>
      </c>
      <c r="P131" s="175" t="n">
        <f aca="false" ca="false" dt2D="false" dtr="false" t="normal">G131/2720*100</f>
        <v>34.26323529411765</v>
      </c>
      <c r="Q131" s="39" t="n"/>
    </row>
    <row ht="13.5" outlineLevel="0" r="132">
      <c r="B132" s="19" t="n"/>
      <c r="C132" s="50" t="n"/>
      <c r="D132" s="50" t="n"/>
      <c r="E132" s="50" t="n"/>
      <c r="F132" s="50" t="n"/>
      <c r="G132" s="50" t="n"/>
      <c r="H132" s="50" t="n"/>
      <c r="I132" s="50" t="n"/>
      <c r="J132" s="50" t="n"/>
      <c r="K132" s="50" t="n"/>
      <c r="L132" s="50" t="n"/>
      <c r="M132" s="50" t="n"/>
      <c r="N132" s="50" t="n"/>
      <c r="O132" s="51" t="n"/>
      <c r="P132" s="97" t="n"/>
      <c r="Q132" s="19" t="n"/>
    </row>
    <row ht="13.5" outlineLevel="0" r="133">
      <c r="B133" s="123" t="s">
        <v>58</v>
      </c>
      <c r="C133" s="123" t="n">
        <f aca="false" ca="false" dt2D="false" dtr="false" t="normal">C120+C131</f>
        <v>1528</v>
      </c>
      <c r="D133" s="124" t="n">
        <f aca="false" ca="false" dt2D="false" dtr="false" t="normal">D120+D131</f>
        <v>50.010000000000005</v>
      </c>
      <c r="E133" s="124" t="n">
        <f aca="false" ca="false" dt2D="false" dtr="false" t="normal">E120+E131</f>
        <v>48</v>
      </c>
      <c r="F133" s="124" t="n">
        <f aca="false" ca="false" dt2D="false" dtr="false" t="normal">F120+F131</f>
        <v>200.202</v>
      </c>
      <c r="G133" s="124" t="n">
        <f aca="false" ca="false" dt2D="false" dtr="false" t="normal">G120+G131</f>
        <v>1461.92</v>
      </c>
      <c r="H133" s="124" t="n">
        <f aca="false" ca="false" dt2D="false" dtr="false" t="normal">H120+H131</f>
        <v>1.15</v>
      </c>
      <c r="I133" s="124" t="n">
        <f aca="false" ca="false" dt2D="false" dtr="false" t="normal">I120+I131</f>
        <v>11.39</v>
      </c>
      <c r="J133" s="124" t="n">
        <f aca="false" ca="false" dt2D="false" dtr="false" t="normal">J120+J131</f>
        <v>60.64</v>
      </c>
      <c r="K133" s="124" t="n">
        <f aca="false" ca="false" dt2D="false" dtr="false" t="normal">K120+K131</f>
        <v>90</v>
      </c>
      <c r="L133" s="124" t="n">
        <f aca="false" ca="false" dt2D="false" dtr="false" t="normal">L120+L131</f>
        <v>358.7</v>
      </c>
      <c r="M133" s="124" t="n">
        <f aca="false" ca="false" dt2D="false" dtr="false" t="normal">M120+M131</f>
        <v>802.79</v>
      </c>
      <c r="N133" s="124" t="n">
        <f aca="false" ca="false" dt2D="false" dtr="false" t="normal">N120+N131</f>
        <v>214.1</v>
      </c>
      <c r="O133" s="161" t="n">
        <f aca="false" ca="false" dt2D="false" dtr="false" t="normal">O120+O131</f>
        <v>9.83</v>
      </c>
      <c r="P133" s="176" t="n">
        <f aca="false" ca="false" dt2D="false" dtr="false" t="normal">P120+P131</f>
        <v>53.747058823529414</v>
      </c>
      <c r="Q133" s="39" t="n"/>
    </row>
    <row ht="13.5" outlineLevel="0" r="134">
      <c r="B134" s="29" t="n"/>
      <c r="C134" s="19" t="n"/>
      <c r="D134" s="19" t="n"/>
      <c r="E134" s="19" t="n"/>
      <c r="F134" s="19" t="n"/>
      <c r="G134" s="19" t="n"/>
      <c r="H134" s="19" t="n"/>
      <c r="I134" s="19" t="n"/>
      <c r="J134" s="19" t="n"/>
      <c r="K134" s="19" t="n"/>
      <c r="L134" s="19" t="n"/>
      <c r="M134" s="19" t="n"/>
      <c r="N134" s="19" t="n"/>
      <c r="O134" s="19" t="n"/>
      <c r="P134" s="26" t="n"/>
      <c r="Q134" s="97" t="n"/>
      <c r="R134" s="19" t="n"/>
    </row>
    <row outlineLevel="0" r="136">
      <c r="B136" s="10" t="s">
        <v>108</v>
      </c>
      <c r="C136" s="10" t="s"/>
    </row>
    <row outlineLevel="0" r="137">
      <c r="B137" s="10" t="s">
        <v>17</v>
      </c>
      <c r="C137" s="10" t="s"/>
    </row>
    <row outlineLevel="0" r="138">
      <c r="B138" s="11" t="s">
        <v>18</v>
      </c>
      <c r="C138" s="11" t="s"/>
    </row>
    <row outlineLevel="0" r="139">
      <c r="B139" s="10" t="s">
        <v>109</v>
      </c>
      <c r="C139" s="10" t="s"/>
    </row>
    <row ht="13.5" outlineLevel="0" r="140">
      <c r="B140" s="12" t="n"/>
      <c r="C140" s="13" t="s"/>
      <c r="G140" s="14" t="s">
        <v>110</v>
      </c>
      <c r="H140" s="15" t="s"/>
      <c r="I140" s="15" t="s"/>
      <c r="J140" s="15" t="s"/>
      <c r="K140" s="16" t="s"/>
    </row>
    <row customHeight="true" ht="13.5" outlineLevel="0" r="141">
      <c r="B141" s="19" t="s">
        <v>23</v>
      </c>
      <c r="C141" s="19" t="s">
        <v>24</v>
      </c>
      <c r="D141" s="19" t="s">
        <v>25</v>
      </c>
      <c r="E141" s="19" t="n"/>
      <c r="F141" s="19" t="n"/>
      <c r="G141" s="22" t="s">
        <v>26</v>
      </c>
      <c r="H141" s="23" t="s">
        <v>27</v>
      </c>
      <c r="I141" s="23" t="n"/>
      <c r="J141" s="23" t="n"/>
      <c r="K141" s="23" t="n"/>
      <c r="L141" s="19" t="s">
        <v>28</v>
      </c>
      <c r="M141" s="19" t="n"/>
      <c r="N141" s="19" t="n"/>
      <c r="O141" s="26" t="n"/>
      <c r="P141" s="150" t="s">
        <v>29</v>
      </c>
      <c r="Q141" s="19" t="s">
        <v>22</v>
      </c>
    </row>
    <row ht="13.5" outlineLevel="0" r="142">
      <c r="B142" s="19" t="n"/>
      <c r="C142" s="19" t="n"/>
      <c r="D142" s="19" t="s">
        <v>30</v>
      </c>
      <c r="E142" s="19" t="s">
        <v>31</v>
      </c>
      <c r="F142" s="19" t="s">
        <v>32</v>
      </c>
      <c r="G142" s="22" t="n"/>
      <c r="H142" s="19" t="s">
        <v>33</v>
      </c>
      <c r="I142" s="19" t="s">
        <v>34</v>
      </c>
      <c r="J142" s="19" t="s">
        <v>35</v>
      </c>
      <c r="K142" s="19" t="s">
        <v>36</v>
      </c>
      <c r="L142" s="19" t="s">
        <v>37</v>
      </c>
      <c r="M142" s="19" t="s">
        <v>38</v>
      </c>
      <c r="N142" s="19" t="s">
        <v>39</v>
      </c>
      <c r="O142" s="26" t="s">
        <v>40</v>
      </c>
      <c r="P142" s="150" t="n"/>
      <c r="Q142" s="19" t="n"/>
    </row>
    <row ht="13.5" outlineLevel="0" r="143">
      <c r="B143" s="37" t="s">
        <v>41</v>
      </c>
      <c r="C143" s="19" t="n"/>
      <c r="D143" s="19" t="n"/>
      <c r="E143" s="19" t="n"/>
      <c r="F143" s="19" t="n"/>
      <c r="G143" s="19" t="n"/>
      <c r="H143" s="30" t="n"/>
      <c r="I143" s="30" t="n"/>
      <c r="J143" s="19" t="n"/>
      <c r="K143" s="19" t="n"/>
      <c r="L143" s="19" t="n"/>
      <c r="M143" s="19" t="n"/>
      <c r="N143" s="19" t="n"/>
      <c r="O143" s="26" t="n"/>
      <c r="P143" s="150" t="n"/>
      <c r="Q143" s="39" t="n"/>
    </row>
    <row ht="24.75" outlineLevel="0" r="144">
      <c r="B144" s="133" t="s">
        <v>111</v>
      </c>
      <c r="C144" s="69" t="n">
        <v>200</v>
      </c>
      <c r="D144" s="69" t="n">
        <v>9.35</v>
      </c>
      <c r="E144" s="134" t="n">
        <v>5.08</v>
      </c>
      <c r="F144" s="134" t="n">
        <v>46.8</v>
      </c>
      <c r="G144" s="134" t="n">
        <v>240.63</v>
      </c>
      <c r="H144" s="69" t="n">
        <v>0</v>
      </c>
      <c r="I144" s="69" t="n">
        <v>0.4</v>
      </c>
      <c r="J144" s="134" t="n">
        <v>0.8</v>
      </c>
      <c r="K144" s="69" t="n">
        <v>0</v>
      </c>
      <c r="L144" s="134" t="n">
        <v>297.2</v>
      </c>
      <c r="M144" s="69" t="n">
        <v>322.2</v>
      </c>
      <c r="N144" s="69" t="n">
        <v>40.6</v>
      </c>
      <c r="O144" s="135" t="n">
        <v>1.2</v>
      </c>
      <c r="P144" s="98" t="n"/>
      <c r="Q144" s="151" t="n">
        <v>55</v>
      </c>
    </row>
    <row ht="15.75" outlineLevel="0" r="145">
      <c r="B145" s="19" t="s">
        <v>112</v>
      </c>
      <c r="C145" s="69" t="n">
        <v>200</v>
      </c>
      <c r="D145" s="69" t="n">
        <v>1.4</v>
      </c>
      <c r="E145" s="69" t="n">
        <v>2</v>
      </c>
      <c r="F145" s="69" t="n">
        <v>22.4</v>
      </c>
      <c r="G145" s="69" t="n">
        <v>116</v>
      </c>
      <c r="H145" s="70" t="n">
        <v>0.02</v>
      </c>
      <c r="I145" s="70" t="n">
        <v>0</v>
      </c>
      <c r="J145" s="69" t="n">
        <v>0</v>
      </c>
      <c r="K145" s="69" t="s">
        <v>81</v>
      </c>
      <c r="L145" s="69" t="n">
        <v>34</v>
      </c>
      <c r="M145" s="69" t="n">
        <v>0</v>
      </c>
      <c r="N145" s="69" t="n">
        <v>0</v>
      </c>
      <c r="O145" s="71" t="n">
        <v>0</v>
      </c>
      <c r="P145" s="94" t="n"/>
      <c r="Q145" s="19" t="n">
        <v>50</v>
      </c>
    </row>
    <row ht="15.75" outlineLevel="0" r="146">
      <c r="B146" s="31" t="s">
        <v>77</v>
      </c>
      <c r="C146" s="140" t="s">
        <v>113</v>
      </c>
      <c r="D146" s="31" t="n">
        <v>1.778</v>
      </c>
      <c r="E146" s="31" t="n">
        <v>14.025</v>
      </c>
      <c r="F146" s="31" t="n">
        <v>34.5</v>
      </c>
      <c r="G146" s="31" t="n">
        <v>150</v>
      </c>
      <c r="H146" s="40" t="n">
        <v>0.06</v>
      </c>
      <c r="I146" s="53" t="n">
        <v>10.32</v>
      </c>
      <c r="J146" s="31" t="n"/>
      <c r="K146" s="31" t="n"/>
      <c r="L146" s="31" t="n">
        <v>12.1</v>
      </c>
      <c r="M146" s="31" t="n">
        <v>37.6</v>
      </c>
      <c r="N146" s="31" t="n">
        <v>8.14</v>
      </c>
      <c r="O146" s="54" t="n">
        <v>0.81</v>
      </c>
      <c r="P146" s="94" t="n"/>
      <c r="Q146" s="31" t="n">
        <v>39</v>
      </c>
    </row>
    <row ht="13.5" outlineLevel="0" r="147">
      <c r="B147" s="31" t="s">
        <v>78</v>
      </c>
      <c r="C147" s="177" t="s">
        <v>46</v>
      </c>
      <c r="D147" s="177" t="n">
        <v>0.3</v>
      </c>
      <c r="E147" s="177" t="n">
        <v>0.3</v>
      </c>
      <c r="F147" s="177" t="n">
        <v>8.3</v>
      </c>
      <c r="G147" s="177" t="n">
        <v>47</v>
      </c>
      <c r="H147" s="177" t="n">
        <v>0</v>
      </c>
      <c r="I147" s="178" t="n">
        <v>0.5</v>
      </c>
      <c r="J147" s="177" t="n">
        <v>8.5</v>
      </c>
      <c r="K147" s="177" t="n">
        <v>0</v>
      </c>
      <c r="L147" s="177" t="n">
        <v>13.6</v>
      </c>
      <c r="M147" s="179" t="n">
        <v>9.4</v>
      </c>
      <c r="N147" s="179" t="n">
        <v>6.8</v>
      </c>
      <c r="O147" s="180" t="n">
        <v>1.9</v>
      </c>
      <c r="P147" s="181" t="n"/>
      <c r="Q147" s="182" t="n">
        <v>106</v>
      </c>
    </row>
    <row ht="13.5" outlineLevel="0" r="148">
      <c r="B148" s="58" t="s">
        <v>48</v>
      </c>
      <c r="C148" s="58" t="n">
        <f aca="false" ca="false" dt2D="false" dtr="false" t="normal">C144+C145+50+100</f>
        <v>550</v>
      </c>
      <c r="D148" s="59" t="n">
        <f aca="false" ca="false" dt2D="false" dtr="false" t="normal">SUM(D144:D147)</f>
        <v>12.828000000000001</v>
      </c>
      <c r="E148" s="59" t="n">
        <f aca="false" ca="false" dt2D="false" dtr="false" t="normal">SUM(E144:E147)</f>
        <v>21.405</v>
      </c>
      <c r="F148" s="59" t="n">
        <f aca="false" ca="false" dt2D="false" dtr="false" t="normal">SUM(F144:F147)</f>
        <v>111.99999999999999</v>
      </c>
      <c r="G148" s="59" t="n">
        <f aca="false" ca="false" dt2D="false" dtr="false" t="normal">SUM(G144:G147)</f>
        <v>553.63</v>
      </c>
      <c r="H148" s="59" t="n">
        <f aca="false" ca="false" dt2D="false" dtr="false" t="normal">SUM(H144:H147)</f>
        <v>0.08</v>
      </c>
      <c r="I148" s="59" t="n">
        <f aca="false" ca="false" dt2D="false" dtr="false" t="normal">SUM(I144:I147)</f>
        <v>11.22</v>
      </c>
      <c r="J148" s="59" t="n">
        <f aca="false" ca="false" dt2D="false" dtr="false" t="normal">SUM(J144:J147)</f>
        <v>9.3</v>
      </c>
      <c r="K148" s="59" t="n">
        <f aca="false" ca="false" dt2D="false" dtr="false" t="normal">SUM(K144:K147)</f>
        <v>0</v>
      </c>
      <c r="L148" s="59" t="n">
        <f aca="false" ca="false" dt2D="false" dtr="false" t="normal">SUM(L144:L147)</f>
        <v>356.90000000000003</v>
      </c>
      <c r="M148" s="59" t="n">
        <f aca="false" ca="false" dt2D="false" dtr="false" t="normal">SUM(M144:M147)</f>
        <v>369.2</v>
      </c>
      <c r="N148" s="59" t="n">
        <f aca="false" ca="false" dt2D="false" dtr="false" t="normal">SUM(N144:N147)</f>
        <v>55.54</v>
      </c>
      <c r="O148" s="60" t="n">
        <f aca="false" ca="false" dt2D="false" dtr="false" t="normal">SUM(O144:O147)</f>
        <v>3.9099999999999997</v>
      </c>
      <c r="P148" s="154" t="n">
        <f aca="false" ca="false" dt2D="false" dtr="false" t="normal">G148/2720*100</f>
        <v>20.354044117647057</v>
      </c>
      <c r="Q148" s="62" t="n"/>
    </row>
    <row ht="13.5" outlineLevel="0" r="149">
      <c r="B149" s="37" t="s">
        <v>49</v>
      </c>
      <c r="C149" s="50" t="n"/>
      <c r="D149" s="50" t="n"/>
      <c r="E149" s="50" t="n"/>
      <c r="F149" s="50" t="n"/>
      <c r="G149" s="50" t="n"/>
      <c r="H149" s="50" t="n"/>
      <c r="I149" s="50" t="n"/>
      <c r="J149" s="50" t="n"/>
      <c r="K149" s="50" t="n"/>
      <c r="L149" s="50" t="n"/>
      <c r="M149" s="50" t="n"/>
      <c r="N149" s="50" t="n"/>
      <c r="O149" s="51" t="n"/>
      <c r="P149" s="98" t="n"/>
      <c r="Q149" s="19" t="n"/>
    </row>
    <row ht="26.25" outlineLevel="0" r="150">
      <c r="B150" s="64" t="s">
        <v>50</v>
      </c>
      <c r="C150" s="65" t="n">
        <v>100</v>
      </c>
      <c r="D150" s="65" t="n">
        <v>1.41</v>
      </c>
      <c r="E150" s="65" t="n">
        <v>2.08</v>
      </c>
      <c r="F150" s="65" t="n">
        <v>9.02</v>
      </c>
      <c r="G150" s="65" t="n">
        <v>87.4</v>
      </c>
      <c r="H150" s="65" t="n">
        <v>2.03</v>
      </c>
      <c r="I150" s="65" t="n">
        <v>0</v>
      </c>
      <c r="J150" s="65" t="n">
        <v>32.45</v>
      </c>
      <c r="K150" s="65" t="n">
        <v>0</v>
      </c>
      <c r="L150" s="65" t="n">
        <v>37.37</v>
      </c>
      <c r="M150" s="65" t="n">
        <v>27.61</v>
      </c>
      <c r="N150" s="65" t="n">
        <v>15.16</v>
      </c>
      <c r="O150" s="66" t="n">
        <v>0.51</v>
      </c>
      <c r="P150" s="145" t="n"/>
      <c r="Q150" s="68" t="n">
        <v>79</v>
      </c>
    </row>
    <row ht="13.5" outlineLevel="0" r="151">
      <c r="B151" s="50" t="s">
        <v>114</v>
      </c>
      <c r="C151" s="50" t="n">
        <v>250</v>
      </c>
      <c r="D151" s="50" t="n">
        <v>5.89</v>
      </c>
      <c r="E151" s="50" t="n">
        <v>4.72</v>
      </c>
      <c r="F151" s="50" t="n">
        <v>11.47</v>
      </c>
      <c r="G151" s="50" t="n">
        <v>167.25</v>
      </c>
      <c r="H151" s="50" t="n">
        <v>0.89</v>
      </c>
      <c r="I151" s="50" t="n">
        <v>0</v>
      </c>
      <c r="J151" s="50" t="n">
        <v>7.29</v>
      </c>
      <c r="K151" s="50" t="n"/>
      <c r="L151" s="50" t="n">
        <v>36.24</v>
      </c>
      <c r="M151" s="50" t="n">
        <v>141.22</v>
      </c>
      <c r="N151" s="50" t="n">
        <v>37.88</v>
      </c>
      <c r="O151" s="51" t="n">
        <v>1.01</v>
      </c>
      <c r="P151" s="98" t="n"/>
      <c r="Q151" s="19" t="n">
        <v>90</v>
      </c>
    </row>
    <row ht="13.5" outlineLevel="0" r="152">
      <c r="B152" s="50" t="s">
        <v>115</v>
      </c>
      <c r="C152" s="69" t="s">
        <v>70</v>
      </c>
      <c r="D152" s="50" t="n">
        <v>3.46</v>
      </c>
      <c r="E152" s="50" t="n">
        <v>6.29</v>
      </c>
      <c r="F152" s="50" t="n">
        <v>9.44</v>
      </c>
      <c r="G152" s="50" t="n">
        <v>142</v>
      </c>
      <c r="H152" s="50" t="n">
        <v>0.05</v>
      </c>
      <c r="I152" s="50" t="n">
        <v>0</v>
      </c>
      <c r="J152" s="50" t="n">
        <v>0.41</v>
      </c>
      <c r="K152" s="50" t="n"/>
      <c r="L152" s="50" t="n">
        <v>23.65</v>
      </c>
      <c r="M152" s="50" t="n">
        <v>83.14</v>
      </c>
      <c r="N152" s="50" t="n">
        <v>16.5</v>
      </c>
      <c r="O152" s="51" t="n">
        <v>0.68</v>
      </c>
      <c r="P152" s="98" t="n"/>
      <c r="Q152" s="19" t="n">
        <v>98</v>
      </c>
    </row>
    <row ht="13.5" outlineLevel="0" r="153">
      <c r="B153" s="50" t="s">
        <v>116</v>
      </c>
      <c r="C153" s="50" t="n">
        <v>200</v>
      </c>
      <c r="D153" s="50" t="n">
        <v>3.01</v>
      </c>
      <c r="E153" s="50" t="n">
        <v>5.78</v>
      </c>
      <c r="F153" s="50" t="n">
        <v>18.38</v>
      </c>
      <c r="G153" s="50" t="n">
        <v>159.24</v>
      </c>
      <c r="H153" s="50" t="n">
        <v>0.13</v>
      </c>
      <c r="I153" s="50" t="n">
        <v>0.3</v>
      </c>
      <c r="J153" s="50" t="n">
        <v>5.31</v>
      </c>
      <c r="K153" s="50" t="n">
        <v>0.6</v>
      </c>
      <c r="L153" s="50" t="n">
        <v>43.07</v>
      </c>
      <c r="M153" s="50" t="n">
        <v>86.14</v>
      </c>
      <c r="N153" s="50" t="n">
        <v>33.04</v>
      </c>
      <c r="O153" s="51" t="n">
        <v>1.18</v>
      </c>
      <c r="P153" s="98" t="n"/>
      <c r="Q153" s="19" t="n">
        <v>109</v>
      </c>
    </row>
    <row ht="13.5" outlineLevel="0" r="154">
      <c r="B154" s="55" t="s">
        <v>72</v>
      </c>
      <c r="C154" s="31" t="n">
        <v>200</v>
      </c>
      <c r="D154" s="31" t="n">
        <v>1</v>
      </c>
      <c r="E154" s="31" t="n">
        <v>0</v>
      </c>
      <c r="F154" s="31" t="n">
        <v>8.8</v>
      </c>
      <c r="G154" s="31" t="n">
        <v>68.2</v>
      </c>
      <c r="H154" s="31" t="n">
        <v>0</v>
      </c>
      <c r="I154" s="41" t="n">
        <v>0</v>
      </c>
      <c r="J154" s="31" t="n">
        <v>8</v>
      </c>
      <c r="K154" s="31" t="n">
        <v>0</v>
      </c>
      <c r="L154" s="31" t="n">
        <v>34</v>
      </c>
      <c r="M154" s="31" t="n">
        <v>0</v>
      </c>
      <c r="N154" s="31" t="n">
        <v>12</v>
      </c>
      <c r="O154" s="54" t="n">
        <v>0.6</v>
      </c>
      <c r="P154" s="98" t="n"/>
      <c r="Q154" s="31" t="n"/>
    </row>
    <row ht="13.5" outlineLevel="0" r="155">
      <c r="B155" s="50" t="s">
        <v>55</v>
      </c>
      <c r="C155" s="50" t="n">
        <v>40</v>
      </c>
      <c r="D155" s="31" t="n">
        <v>3.16</v>
      </c>
      <c r="E155" s="31" t="n">
        <v>0.4</v>
      </c>
      <c r="F155" s="31" t="n">
        <v>19.32</v>
      </c>
      <c r="G155" s="31" t="n">
        <v>93.53</v>
      </c>
      <c r="H155" s="31" t="n">
        <v>0.04</v>
      </c>
      <c r="I155" s="41" t="n"/>
      <c r="J155" s="31" t="n"/>
      <c r="K155" s="31" t="n"/>
      <c r="L155" s="31" t="n">
        <v>9.2</v>
      </c>
      <c r="M155" s="31" t="n">
        <v>34.8</v>
      </c>
      <c r="N155" s="31" t="n">
        <v>13.2</v>
      </c>
      <c r="O155" s="54" t="n">
        <v>0.44</v>
      </c>
      <c r="P155" s="98" t="n"/>
      <c r="Q155" s="19" t="n"/>
    </row>
    <row ht="13.5" outlineLevel="0" r="156">
      <c r="B156" s="50" t="s">
        <v>56</v>
      </c>
      <c r="C156" s="50" t="n">
        <v>50</v>
      </c>
      <c r="D156" s="50" t="n">
        <v>2.24</v>
      </c>
      <c r="E156" s="50" t="n">
        <v>0.44</v>
      </c>
      <c r="F156" s="50" t="n">
        <v>0.68</v>
      </c>
      <c r="G156" s="50" t="n">
        <v>91.96</v>
      </c>
      <c r="H156" s="50" t="n">
        <v>0.68</v>
      </c>
      <c r="I156" s="50" t="n">
        <v>0.8</v>
      </c>
      <c r="J156" s="50" t="n"/>
      <c r="K156" s="50" t="n"/>
      <c r="L156" s="50" t="n">
        <v>9.2</v>
      </c>
      <c r="M156" s="50" t="n">
        <v>42.4</v>
      </c>
      <c r="N156" s="50" t="n">
        <v>10</v>
      </c>
      <c r="O156" s="51" t="n">
        <v>1.24</v>
      </c>
      <c r="P156" s="147" t="n"/>
      <c r="Q156" s="19" t="n"/>
    </row>
    <row ht="13.5" outlineLevel="0" r="157">
      <c r="B157" s="19" t="n"/>
      <c r="C157" s="50" t="n"/>
      <c r="D157" s="50" t="n"/>
      <c r="E157" s="50" t="n"/>
      <c r="F157" s="50" t="n"/>
      <c r="G157" s="50" t="n"/>
      <c r="H157" s="50" t="n"/>
      <c r="I157" s="50" t="n"/>
      <c r="J157" s="50" t="n"/>
      <c r="K157" s="50" t="n"/>
      <c r="L157" s="50" t="n"/>
      <c r="M157" s="50" t="n"/>
      <c r="N157" s="50" t="n"/>
      <c r="O157" s="51" t="n"/>
      <c r="P157" s="98" t="n"/>
      <c r="Q157" s="19" t="n"/>
    </row>
    <row ht="13.5" outlineLevel="0" r="158">
      <c r="B158" s="75" t="s">
        <v>117</v>
      </c>
      <c r="C158" s="158" t="n">
        <f aca="false" ca="false" dt2D="false" dtr="false" t="normal">C150+C151+D17255+C153+C154+C155+C156</f>
        <v>840</v>
      </c>
      <c r="D158" s="158" t="n">
        <f aca="false" ca="false" dt2D="false" dtr="false" t="normal">SUM(D150:D157)</f>
        <v>20.17</v>
      </c>
      <c r="E158" s="158" t="n">
        <f aca="false" ca="false" dt2D="false" dtr="false" t="normal">SUM(E150:E157)</f>
        <v>19.71</v>
      </c>
      <c r="F158" s="158" t="n">
        <f aca="false" ca="false" dt2D="false" dtr="false" t="normal">SUM(F150:F157)</f>
        <v>77.11000000000001</v>
      </c>
      <c r="G158" s="158" t="n">
        <f aca="false" ca="false" dt2D="false" dtr="false" t="normal">SUM(G150:G157)</f>
        <v>809.58</v>
      </c>
      <c r="H158" s="158" t="n">
        <f aca="false" ca="false" dt2D="false" dtr="false" t="normal">SUM(H150:H157)</f>
        <v>3.82</v>
      </c>
      <c r="I158" s="158" t="n">
        <f aca="false" ca="false" dt2D="false" dtr="false" t="normal">SUM(I150:I157)</f>
        <v>1.1</v>
      </c>
      <c r="J158" s="158" t="n">
        <f aca="false" ca="false" dt2D="false" dtr="false" t="normal">SUM(J150:J157)</f>
        <v>53.46</v>
      </c>
      <c r="K158" s="158" t="n">
        <f aca="false" ca="false" dt2D="false" dtr="false" t="normal">SUM(K150:K157)</f>
        <v>0.6</v>
      </c>
      <c r="L158" s="158" t="n">
        <f aca="false" ca="false" dt2D="false" dtr="false" t="normal">SUM(L150:L157)</f>
        <v>192.72999999999996</v>
      </c>
      <c r="M158" s="158" t="n">
        <f aca="false" ca="false" dt2D="false" dtr="false" t="normal">SUM(M150:M157)</f>
        <v>415.30999999999995</v>
      </c>
      <c r="N158" s="158" t="n">
        <f aca="false" ca="false" dt2D="false" dtr="false" t="normal">SUM(N150:N157)</f>
        <v>137.78000000000003</v>
      </c>
      <c r="O158" s="159" t="n">
        <f aca="false" ca="false" dt2D="false" dtr="false" t="normal">SUM(O150:O157)</f>
        <v>5.66</v>
      </c>
      <c r="P158" s="160" t="n">
        <f aca="false" ca="false" dt2D="false" dtr="false" t="normal">G158/2720*100</f>
        <v>29.763970588235296</v>
      </c>
      <c r="Q158" s="39" t="n"/>
    </row>
    <row ht="13.5" outlineLevel="0" r="159">
      <c r="B159" s="19" t="s">
        <v>81</v>
      </c>
      <c r="C159" s="50" t="n"/>
      <c r="D159" s="50" t="n"/>
      <c r="E159" s="50" t="n"/>
      <c r="F159" s="50" t="n"/>
      <c r="G159" s="50" t="n"/>
      <c r="H159" s="50" t="n"/>
      <c r="I159" s="50" t="n"/>
      <c r="J159" s="50" t="n"/>
      <c r="K159" s="50" t="n"/>
      <c r="L159" s="50" t="n"/>
      <c r="M159" s="50" t="n"/>
      <c r="N159" s="50" t="n"/>
      <c r="O159" s="51" t="n"/>
      <c r="P159" s="98" t="n"/>
      <c r="Q159" s="19" t="n"/>
    </row>
    <row ht="13.5" outlineLevel="0" r="160">
      <c r="B160" s="123" t="s">
        <v>58</v>
      </c>
      <c r="C160" s="123" t="n">
        <f aca="false" ca="false" dt2D="false" dtr="false" t="normal">C148+C158</f>
        <v>1390</v>
      </c>
      <c r="D160" s="124" t="n">
        <f aca="false" ca="false" dt2D="false" dtr="false" t="normal">D148+D158</f>
        <v>32.998000000000005</v>
      </c>
      <c r="E160" s="124" t="n">
        <f aca="false" ca="false" dt2D="false" dtr="false" t="normal">E148+E158</f>
        <v>41.115</v>
      </c>
      <c r="F160" s="124" t="n">
        <f aca="false" ca="false" dt2D="false" dtr="false" t="normal">F148+F158</f>
        <v>189.11</v>
      </c>
      <c r="G160" s="124" t="n">
        <f aca="false" ca="false" dt2D="false" dtr="false" t="normal">G148+G158</f>
        <v>1363.21</v>
      </c>
      <c r="H160" s="124" t="n">
        <f aca="false" ca="false" dt2D="false" dtr="false" t="normal">H148+H158</f>
        <v>3.9</v>
      </c>
      <c r="I160" s="124" t="n">
        <f aca="false" ca="false" dt2D="false" dtr="false" t="normal">I148+I158</f>
        <v>12.32</v>
      </c>
      <c r="J160" s="124" t="n">
        <f aca="false" ca="false" dt2D="false" dtr="false" t="normal">J148+J158</f>
        <v>62.760000000000005</v>
      </c>
      <c r="K160" s="124" t="n">
        <f aca="false" ca="false" dt2D="false" dtr="false" t="normal">K148+K158</f>
        <v>0.6</v>
      </c>
      <c r="L160" s="124" t="n">
        <f aca="false" ca="false" dt2D="false" dtr="false" t="normal">L148+L158</f>
        <v>549.63</v>
      </c>
      <c r="M160" s="124" t="n">
        <f aca="false" ca="false" dt2D="false" dtr="false" t="normal">M148+M158</f>
        <v>784.51</v>
      </c>
      <c r="N160" s="124" t="n">
        <f aca="false" ca="false" dt2D="false" dtr="false" t="normal">N148+N158</f>
        <v>193.32000000000002</v>
      </c>
      <c r="O160" s="161" t="n">
        <f aca="false" ca="false" dt2D="false" dtr="false" t="normal">O148+O158</f>
        <v>9.57</v>
      </c>
      <c r="P160" s="162" t="n">
        <f aca="false" ca="false" dt2D="false" dtr="false" t="normal">P148+P158</f>
        <v>50.11801470588235</v>
      </c>
      <c r="Q160" s="39" t="n"/>
    </row>
    <row ht="13.5" outlineLevel="0" r="161">
      <c r="B161" s="19" t="n"/>
      <c r="C161" s="19" t="n"/>
      <c r="D161" s="19" t="n"/>
      <c r="E161" s="19" t="n"/>
      <c r="F161" s="19" t="n"/>
      <c r="G161" s="19" t="n"/>
      <c r="H161" s="19" t="n"/>
      <c r="I161" s="19" t="n"/>
      <c r="J161" s="19" t="n"/>
      <c r="K161" s="19" t="n"/>
      <c r="L161" s="19" t="n"/>
      <c r="M161" s="19" t="n"/>
      <c r="N161" s="19" t="n"/>
      <c r="O161" s="26" t="n"/>
      <c r="P161" s="98" t="n"/>
      <c r="Q161" s="19" t="n"/>
    </row>
    <row ht="16.5" outlineLevel="0" r="162"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78" t="n"/>
      <c r="P162" s="98" t="n"/>
      <c r="Q162" s="183" t="n"/>
    </row>
    <row ht="13.5" outlineLevel="0" r="163">
      <c r="B163" s="184" t="s">
        <v>118</v>
      </c>
      <c r="C163" s="184" t="n">
        <f aca="false" ca="false" dt2D="false" dtr="false" t="normal">('1 день'!C160+'2 день '!C160+'3 день '!C160+'4 день   '!D161+'5 день'!D161+'6 день '!D160)/6</f>
        <v>231.66666666666666</v>
      </c>
      <c r="D163" s="126" t="n">
        <f aca="false" ca="false" dt2D="false" dtr="false" t="normal">('1 день'!E160+'2 день '!E160+'3 день '!E160+'4 день   '!E161+'5 день'!E161+'6 день '!E160)/6</f>
        <v>6.8525</v>
      </c>
      <c r="E163" s="126" t="n">
        <f aca="false" ca="false" dt2D="false" dtr="false" t="normal">('1 день'!E160+'2 день '!E160+'3 день '!E160+'4 день   '!F161+'5 день'!F161+'6 день '!F160)/6</f>
        <v>6.8525</v>
      </c>
      <c r="F163" s="126" t="n">
        <f aca="false" ca="false" dt2D="false" dtr="false" t="normal">('1 день'!F160+'2 день '!F160+'3 день '!F160+'4 день   '!G161+'5 день'!G161+'6 день '!G160)/6</f>
        <v>31.518333333333334</v>
      </c>
      <c r="G163" s="126" t="n">
        <f aca="false" ca="false" dt2D="false" dtr="false" t="normal">('1 день'!H160+'2 день '!H160+'3 день '!H160+'4 день   '!H161+'5 день'!H161+'6 день '!H160)/6</f>
        <v>0.65</v>
      </c>
      <c r="H163" s="126" t="n">
        <f aca="false" ca="false" dt2D="false" dtr="false" t="normal">('1 день'!I160+'2 день '!I160+'3 день '!I160+'4 день   '!I161+'5 день'!I161+'6 день '!I160)/6</f>
        <v>2.0533333333333332</v>
      </c>
      <c r="I163" s="126" t="n">
        <f aca="false" ca="false" dt2D="false" dtr="false" t="normal">('1 день'!I160+'2 день '!I160+'3 день '!I160+'4 день   '!J161+'5 день'!J161+'6 день '!J160)/6</f>
        <v>2.0533333333333332</v>
      </c>
      <c r="J163" s="126" t="n">
        <f aca="false" ca="false" dt2D="false" dtr="false" t="normal">('1 день'!J160+'2 день '!J160+'3 день '!J160+'4 день   '!K161+'5 день'!K161+'6 день '!K160)/6</f>
        <v>10.46</v>
      </c>
      <c r="K163" s="126" t="n">
        <f aca="false" ca="false" dt2D="false" dtr="false" t="normal">('1 день'!K160+'2 день '!K160+'3 день '!K160+'4 день   '!L161+'5 день'!L161+'6 день '!L160)/6</f>
        <v>0.09999999999999999</v>
      </c>
      <c r="L163" s="126" t="n">
        <f aca="false" ca="false" dt2D="false" dtr="false" t="normal">('1 день'!L160+'2 день '!L160+'3 день '!L160+'4 день   '!M161+'5 день'!M161+'6 день '!M160)/6</f>
        <v>91.605</v>
      </c>
      <c r="M163" s="126" t="n">
        <f aca="false" ca="false" dt2D="false" dtr="false" t="normal">('1 день'!M160+'2 день '!M160+'3 день '!M160+'4 день   '!N161+'5 день'!N161+'6 день '!N160)/6</f>
        <v>130.75166666666667</v>
      </c>
      <c r="N163" s="126" t="n">
        <f aca="false" ca="false" dt2D="false" dtr="false" t="normal">('1 день'!N160+'2 день '!N160+'3 день '!N160+'4 день   '!O161+'5 день'!O161+'6 день '!O160)/6</f>
        <v>32.220000000000006</v>
      </c>
      <c r="O163" s="126" t="n">
        <f aca="false" ca="false" dt2D="false" dtr="false" t="normal">('1 день'!O160+'2 день '!O160+'3 день '!O160+'4 день   '!P161+'5 день'!P161+'6 день '!P160)/6</f>
        <v>1.595</v>
      </c>
      <c r="P163" s="162" t="n">
        <f aca="false" ca="false" dt2D="false" dtr="false" t="normal">('1 день'!P160+'2 день '!P160+'3 день '!P160+'4 день   '!Q161+'5 день'!Q161+'6 день '!Q160)/6</f>
        <v>8.353002450980393</v>
      </c>
      <c r="Q163" s="62" t="n"/>
    </row>
    <row outlineLevel="0" r="165">
      <c r="B165" s="10" t="s">
        <v>119</v>
      </c>
      <c r="C165" s="10" t="s"/>
    </row>
    <row outlineLevel="0" r="166">
      <c r="B166" s="10" t="s">
        <v>120</v>
      </c>
      <c r="C166" s="10" t="s"/>
    </row>
    <row outlineLevel="0" r="167">
      <c r="B167" s="11" t="s">
        <v>18</v>
      </c>
      <c r="C167" s="11" t="s"/>
    </row>
    <row outlineLevel="0" r="168">
      <c r="B168" s="10" t="s">
        <v>121</v>
      </c>
      <c r="C168" s="10" t="s"/>
    </row>
    <row ht="13.5" outlineLevel="0" r="169">
      <c r="B169" s="12" t="n"/>
      <c r="C169" s="13" t="s"/>
      <c r="G169" s="14" t="s">
        <v>122</v>
      </c>
      <c r="H169" s="15" t="s"/>
      <c r="I169" s="15" t="s"/>
      <c r="J169" s="15" t="s"/>
      <c r="K169" s="16" t="s"/>
    </row>
    <row customHeight="true" ht="12.75" outlineLevel="0" r="170">
      <c r="B170" s="19" t="s">
        <v>23</v>
      </c>
      <c r="C170" s="19" t="s">
        <v>24</v>
      </c>
      <c r="D170" s="19" t="s">
        <v>25</v>
      </c>
      <c r="E170" s="19" t="n"/>
      <c r="F170" s="19" t="n"/>
      <c r="G170" s="22" t="s">
        <v>26</v>
      </c>
      <c r="H170" s="23" t="s">
        <v>27</v>
      </c>
      <c r="I170" s="23" t="n"/>
      <c r="J170" s="23" t="n"/>
      <c r="K170" s="23" t="n"/>
      <c r="L170" s="19" t="s">
        <v>28</v>
      </c>
      <c r="M170" s="19" t="n"/>
      <c r="N170" s="19" t="n"/>
      <c r="O170" s="26" t="n"/>
      <c r="P170" s="185" t="s">
        <v>29</v>
      </c>
      <c r="Q170" s="19" t="s">
        <v>22</v>
      </c>
    </row>
    <row customHeight="true" ht="12.75" outlineLevel="0" r="171">
      <c r="B171" s="19" t="n"/>
      <c r="C171" s="19" t="n"/>
      <c r="D171" s="19" t="s">
        <v>30</v>
      </c>
      <c r="E171" s="19" t="s">
        <v>31</v>
      </c>
      <c r="F171" s="19" t="s">
        <v>32</v>
      </c>
      <c r="G171" s="22" t="n"/>
      <c r="H171" s="19" t="s">
        <v>33</v>
      </c>
      <c r="I171" s="19" t="s">
        <v>34</v>
      </c>
      <c r="J171" s="19" t="s">
        <v>35</v>
      </c>
      <c r="K171" s="19" t="s">
        <v>36</v>
      </c>
      <c r="L171" s="19" t="s">
        <v>37</v>
      </c>
      <c r="M171" s="19" t="s">
        <v>38</v>
      </c>
      <c r="N171" s="19" t="s">
        <v>39</v>
      </c>
      <c r="O171" s="26" t="s">
        <v>40</v>
      </c>
      <c r="P171" s="186" t="n"/>
      <c r="Q171" s="19" t="n"/>
    </row>
    <row customHeight="true" ht="13.5" outlineLevel="0" r="172">
      <c r="B172" s="37" t="s">
        <v>41</v>
      </c>
      <c r="C172" s="19" t="n"/>
      <c r="D172" s="19" t="n"/>
      <c r="E172" s="19" t="n"/>
      <c r="F172" s="19" t="n"/>
      <c r="G172" s="19" t="n"/>
      <c r="H172" s="30" t="n"/>
      <c r="I172" s="30" t="n"/>
      <c r="J172" s="19" t="n"/>
      <c r="K172" s="19" t="n"/>
      <c r="L172" s="19" t="n"/>
      <c r="M172" s="19" t="n"/>
      <c r="N172" s="19" t="n"/>
      <c r="O172" s="26" t="n"/>
      <c r="P172" s="187" t="n"/>
      <c r="Q172" s="39" t="n"/>
    </row>
    <row ht="15.75" outlineLevel="0" r="173">
      <c r="B173" s="19" t="s">
        <v>61</v>
      </c>
      <c r="C173" s="50" t="n">
        <v>200</v>
      </c>
      <c r="D173" s="50" t="n">
        <v>17.8</v>
      </c>
      <c r="E173" s="40" t="n">
        <v>17.2</v>
      </c>
      <c r="F173" s="40" t="n">
        <v>19.2</v>
      </c>
      <c r="G173" s="40" t="n">
        <v>300.6</v>
      </c>
      <c r="H173" s="50" t="n">
        <v>0.05</v>
      </c>
      <c r="I173" s="65" t="n"/>
      <c r="J173" s="40" t="n">
        <v>0.2</v>
      </c>
      <c r="K173" s="50" t="n">
        <v>65.26</v>
      </c>
      <c r="L173" s="40" t="n">
        <v>104</v>
      </c>
      <c r="M173" s="50" t="n">
        <v>371.96</v>
      </c>
      <c r="N173" s="50" t="n">
        <v>45.53</v>
      </c>
      <c r="O173" s="42" t="n">
        <v>1.24</v>
      </c>
      <c r="P173" s="94" t="n"/>
      <c r="Q173" s="50" t="n"/>
    </row>
    <row ht="16.5" outlineLevel="0" r="174">
      <c r="B174" s="137" t="s">
        <v>76</v>
      </c>
      <c r="C174" s="29" t="n">
        <v>200</v>
      </c>
      <c r="D174" s="29" t="n">
        <v>0.26</v>
      </c>
      <c r="E174" s="29" t="n">
        <v>0.05</v>
      </c>
      <c r="F174" s="29" t="n">
        <v>15.22</v>
      </c>
      <c r="G174" s="29" t="n">
        <v>65</v>
      </c>
      <c r="H174" s="29" t="n">
        <v>0</v>
      </c>
      <c r="I174" s="29" t="n">
        <v>0</v>
      </c>
      <c r="J174" s="29" t="n">
        <v>5.6</v>
      </c>
      <c r="K174" s="29" t="n">
        <v>0</v>
      </c>
      <c r="L174" s="29" t="n">
        <v>14.4</v>
      </c>
      <c r="M174" s="29" t="n">
        <v>0</v>
      </c>
      <c r="N174" s="29" t="n">
        <v>9.2</v>
      </c>
      <c r="O174" s="29" t="n">
        <v>1.6</v>
      </c>
      <c r="P174" s="138" t="n"/>
      <c r="Q174" s="19" t="n">
        <v>52</v>
      </c>
    </row>
    <row ht="15.75" outlineLevel="0" r="175">
      <c r="B175" s="31" t="s">
        <v>65</v>
      </c>
      <c r="C175" s="99" t="s">
        <v>46</v>
      </c>
      <c r="D175" s="99" t="n">
        <v>0.6</v>
      </c>
      <c r="E175" s="99" t="n">
        <v>0.46</v>
      </c>
      <c r="F175" s="99" t="n">
        <v>14.7</v>
      </c>
      <c r="G175" s="99" t="n">
        <v>68.26</v>
      </c>
      <c r="H175" s="99" t="n">
        <v>0</v>
      </c>
      <c r="I175" s="100" t="n">
        <v>0</v>
      </c>
      <c r="J175" s="99" t="n">
        <v>7.5</v>
      </c>
      <c r="K175" s="99" t="n">
        <v>0</v>
      </c>
      <c r="L175" s="99" t="n">
        <v>17.5</v>
      </c>
      <c r="M175" s="101" t="n">
        <v>0</v>
      </c>
      <c r="N175" s="101" t="n">
        <v>18</v>
      </c>
      <c r="O175" s="102" t="n">
        <v>3.46</v>
      </c>
      <c r="P175" s="103" t="n"/>
      <c r="Q175" s="50" t="n">
        <v>104</v>
      </c>
    </row>
    <row ht="13.5" outlineLevel="0" r="176">
      <c r="B176" s="19" t="s">
        <v>62</v>
      </c>
      <c r="C176" s="49" t="s">
        <v>63</v>
      </c>
      <c r="D176" s="69" t="n">
        <v>4.64</v>
      </c>
      <c r="E176" s="95" t="n">
        <v>12.22</v>
      </c>
      <c r="F176" s="96" t="n">
        <v>13.222</v>
      </c>
      <c r="G176" s="69" t="n">
        <v>147.7</v>
      </c>
      <c r="H176" s="70" t="n">
        <v>0.01</v>
      </c>
      <c r="I176" s="70" t="n">
        <v>5.99</v>
      </c>
      <c r="J176" s="69" t="n">
        <v>0.14</v>
      </c>
      <c r="K176" s="69" t="n">
        <v>52</v>
      </c>
      <c r="L176" s="69" t="n">
        <v>176</v>
      </c>
      <c r="M176" s="69" t="n">
        <v>100</v>
      </c>
      <c r="N176" s="69" t="n">
        <v>7</v>
      </c>
      <c r="O176" s="71" t="n">
        <v>0.2</v>
      </c>
      <c r="P176" s="98" t="n"/>
      <c r="Q176" s="19" t="n">
        <v>78</v>
      </c>
    </row>
    <row ht="16.5" outlineLevel="0" r="177">
      <c r="B177" s="58" t="s">
        <v>48</v>
      </c>
      <c r="C177" s="58" t="n">
        <f aca="false" ca="false" dt2D="false" dtr="false" t="normal">C173+C174+100+68</f>
        <v>568</v>
      </c>
      <c r="D177" s="59" t="n">
        <f aca="false" ca="false" dt2D="false" dtr="false" t="normal">SUM(D173:D176)</f>
        <v>23.300000000000004</v>
      </c>
      <c r="E177" s="59" t="n">
        <f aca="false" ca="false" dt2D="false" dtr="false" t="normal">SUM(E173:E176)</f>
        <v>29.93</v>
      </c>
      <c r="F177" s="59" t="n">
        <f aca="false" ca="false" dt2D="false" dtr="false" t="normal">SUM(F173:F176)</f>
        <v>62.342000000000006</v>
      </c>
      <c r="G177" s="59" t="n">
        <f aca="false" ca="false" dt2D="false" dtr="false" t="normal">SUM(G173:G176)</f>
        <v>581.56</v>
      </c>
      <c r="H177" s="59" t="n">
        <f aca="false" ca="false" dt2D="false" dtr="false" t="normal">SUM(H173:H176)</f>
        <v>0.060000000000000005</v>
      </c>
      <c r="I177" s="59" t="n">
        <f aca="false" ca="false" dt2D="false" dtr="false" t="normal">SUM(I173:I176)</f>
        <v>5.99</v>
      </c>
      <c r="J177" s="59" t="n">
        <f aca="false" ca="false" dt2D="false" dtr="false" t="normal">SUM(J173:J176)</f>
        <v>13.440000000000001</v>
      </c>
      <c r="K177" s="59" t="n">
        <f aca="false" ca="false" dt2D="false" dtr="false" t="normal">SUM(K173:K176)</f>
        <v>117.26</v>
      </c>
      <c r="L177" s="59" t="n">
        <f aca="false" ca="false" dt2D="false" dtr="false" t="normal">SUM(L173:L176)</f>
        <v>311.9</v>
      </c>
      <c r="M177" s="59" t="n">
        <f aca="false" ca="false" dt2D="false" dtr="false" t="normal">SUM(M173:M176)</f>
        <v>471.96</v>
      </c>
      <c r="N177" s="59" t="n">
        <f aca="false" ca="false" dt2D="false" dtr="false" t="normal">SUM(N173:N176)</f>
        <v>79.73</v>
      </c>
      <c r="O177" s="60" t="n">
        <f aca="false" ca="false" dt2D="false" dtr="false" t="normal">SUM(O173:O176)</f>
        <v>6.5</v>
      </c>
      <c r="P177" s="188" t="n">
        <f aca="false" ca="false" dt2D="false" dtr="false" t="normal">G177/2720*100</f>
        <v>21.380882352941175</v>
      </c>
      <c r="Q177" s="62" t="n"/>
    </row>
    <row ht="16.5" outlineLevel="0" r="178">
      <c r="B178" s="167" t="s">
        <v>49</v>
      </c>
      <c r="C178" s="50" t="n"/>
      <c r="D178" s="50" t="n"/>
      <c r="E178" s="50" t="n"/>
      <c r="F178" s="50" t="n"/>
      <c r="G178" s="50" t="n"/>
      <c r="H178" s="50" t="n"/>
      <c r="I178" s="50" t="n"/>
      <c r="J178" s="50" t="n"/>
      <c r="K178" s="50" t="n"/>
      <c r="L178" s="50" t="n"/>
      <c r="M178" s="50" t="n"/>
      <c r="N178" s="50" t="n"/>
      <c r="O178" s="51" t="n"/>
      <c r="P178" s="138" t="n"/>
      <c r="Q178" s="19" t="n"/>
    </row>
    <row ht="16.5" outlineLevel="0" r="179">
      <c r="B179" s="31" t="s">
        <v>123</v>
      </c>
      <c r="C179" s="31" t="n">
        <v>100</v>
      </c>
      <c r="D179" s="31" t="n">
        <v>0.98</v>
      </c>
      <c r="E179" s="31" t="n">
        <v>6.15</v>
      </c>
      <c r="F179" s="31" t="n">
        <v>23.73</v>
      </c>
      <c r="G179" s="31" t="n">
        <v>74.2</v>
      </c>
      <c r="H179" s="31" t="n">
        <v>0.05</v>
      </c>
      <c r="I179" s="41" t="n">
        <v>0</v>
      </c>
      <c r="J179" s="31" t="n">
        <v>16.76</v>
      </c>
      <c r="K179" s="31" t="n">
        <v>0</v>
      </c>
      <c r="L179" s="31" t="n">
        <v>18.68</v>
      </c>
      <c r="M179" s="31" t="n">
        <v>34.61</v>
      </c>
      <c r="N179" s="31" t="n">
        <v>16.26</v>
      </c>
      <c r="O179" s="54" t="n">
        <v>0.74</v>
      </c>
      <c r="P179" s="138" t="n"/>
      <c r="Q179" s="31" t="n">
        <v>7</v>
      </c>
    </row>
    <row ht="15.75" outlineLevel="0" r="180">
      <c r="B180" s="31" t="s">
        <v>51</v>
      </c>
      <c r="C180" s="31" t="n">
        <v>250</v>
      </c>
      <c r="D180" s="31" t="n">
        <v>4.85</v>
      </c>
      <c r="E180" s="31" t="n">
        <v>4.89</v>
      </c>
      <c r="F180" s="31" t="n">
        <v>58.49</v>
      </c>
      <c r="G180" s="31" t="n">
        <v>185.75</v>
      </c>
      <c r="H180" s="31" t="n">
        <v>0.06</v>
      </c>
      <c r="I180" s="41" t="n">
        <v>0</v>
      </c>
      <c r="J180" s="31" t="n">
        <v>18.46</v>
      </c>
      <c r="K180" s="31" t="n">
        <v>0</v>
      </c>
      <c r="L180" s="31" t="n">
        <v>43.33</v>
      </c>
      <c r="M180" s="31" t="n">
        <v>47.63</v>
      </c>
      <c r="N180" s="31" t="n">
        <v>22.25</v>
      </c>
      <c r="O180" s="54" t="n">
        <v>0.8</v>
      </c>
      <c r="P180" s="94" t="n"/>
      <c r="Q180" s="31" t="n">
        <v>93</v>
      </c>
    </row>
    <row ht="16.5" outlineLevel="0" r="181">
      <c r="B181" s="50" t="s">
        <v>124</v>
      </c>
      <c r="C181" s="50" t="n">
        <v>200</v>
      </c>
      <c r="D181" s="50" t="n">
        <v>23.85</v>
      </c>
      <c r="E181" s="50" t="n">
        <v>15.6</v>
      </c>
      <c r="F181" s="50" t="n">
        <v>89.8</v>
      </c>
      <c r="G181" s="50" t="n">
        <v>214.34</v>
      </c>
      <c r="H181" s="50" t="n">
        <v>0.02</v>
      </c>
      <c r="I181" s="50" t="n">
        <v>2.5</v>
      </c>
      <c r="J181" s="50" t="n">
        <v>0.9</v>
      </c>
      <c r="K181" s="50" t="n">
        <v>0.73</v>
      </c>
      <c r="L181" s="50" t="n">
        <v>30.14</v>
      </c>
      <c r="M181" s="50" t="n">
        <v>273.68</v>
      </c>
      <c r="N181" s="50" t="n">
        <v>49.17</v>
      </c>
      <c r="O181" s="189" t="n">
        <v>1</v>
      </c>
      <c r="P181" s="138" t="n"/>
      <c r="Q181" s="19" t="n">
        <v>43</v>
      </c>
    </row>
    <row ht="16.5" outlineLevel="0" r="182">
      <c r="B182" s="146" t="s">
        <v>97</v>
      </c>
      <c r="C182" s="69" t="n">
        <v>200</v>
      </c>
      <c r="D182" s="69" t="n">
        <v>5.8</v>
      </c>
      <c r="E182" s="69" t="n">
        <v>5</v>
      </c>
      <c r="F182" s="69" t="n">
        <v>8.4</v>
      </c>
      <c r="G182" s="69" t="n">
        <v>108</v>
      </c>
      <c r="H182" s="70" t="n">
        <v>0.04</v>
      </c>
      <c r="I182" s="70" t="n">
        <v>0</v>
      </c>
      <c r="J182" s="69" t="n">
        <v>0.6</v>
      </c>
      <c r="K182" s="69" t="n">
        <v>0</v>
      </c>
      <c r="L182" s="69" t="n">
        <v>248</v>
      </c>
      <c r="M182" s="69" t="n">
        <v>0</v>
      </c>
      <c r="N182" s="69" t="n">
        <v>0</v>
      </c>
      <c r="O182" s="71" t="n">
        <v>0.2</v>
      </c>
      <c r="P182" s="138" t="n"/>
      <c r="Q182" s="19" t="n"/>
    </row>
    <row ht="16.5" outlineLevel="0" r="183">
      <c r="B183" s="50" t="s">
        <v>55</v>
      </c>
      <c r="C183" s="50" t="n">
        <v>50</v>
      </c>
      <c r="D183" s="31" t="n">
        <v>3.16</v>
      </c>
      <c r="E183" s="31" t="n">
        <v>0.4</v>
      </c>
      <c r="F183" s="31" t="n">
        <v>19.32</v>
      </c>
      <c r="G183" s="31" t="n">
        <v>93.53</v>
      </c>
      <c r="H183" s="31" t="n">
        <v>0.04</v>
      </c>
      <c r="I183" s="41" t="n"/>
      <c r="J183" s="31" t="n"/>
      <c r="K183" s="31" t="n"/>
      <c r="L183" s="31" t="n">
        <v>9.2</v>
      </c>
      <c r="M183" s="31" t="n">
        <v>34.8</v>
      </c>
      <c r="N183" s="31" t="n">
        <v>13.2</v>
      </c>
      <c r="O183" s="54" t="n">
        <v>0.44</v>
      </c>
      <c r="P183" s="138" t="n"/>
      <c r="Q183" s="19" t="n"/>
    </row>
    <row ht="16.5" outlineLevel="0" r="184">
      <c r="B184" s="50" t="s">
        <v>56</v>
      </c>
      <c r="C184" s="50" t="n">
        <v>60</v>
      </c>
      <c r="D184" s="50" t="n">
        <v>2.24</v>
      </c>
      <c r="E184" s="50" t="n">
        <v>0.44</v>
      </c>
      <c r="F184" s="50" t="n">
        <v>0.68</v>
      </c>
      <c r="G184" s="50" t="n">
        <v>91.96</v>
      </c>
      <c r="H184" s="50" t="n">
        <v>0.68</v>
      </c>
      <c r="I184" s="50" t="n">
        <v>0.8</v>
      </c>
      <c r="J184" s="50" t="n"/>
      <c r="K184" s="50" t="n"/>
      <c r="L184" s="50" t="n">
        <v>9.2</v>
      </c>
      <c r="M184" s="50" t="n">
        <v>42.4</v>
      </c>
      <c r="N184" s="50" t="n">
        <v>10</v>
      </c>
      <c r="O184" s="190" t="n">
        <v>1.24</v>
      </c>
      <c r="P184" s="191" t="n"/>
      <c r="Q184" s="19" t="n"/>
    </row>
    <row ht="16.5" outlineLevel="0" r="185">
      <c r="B185" s="19" t="n"/>
      <c r="C185" s="50" t="n"/>
      <c r="D185" s="50" t="n"/>
      <c r="E185" s="50" t="n"/>
      <c r="F185" s="50" t="n"/>
      <c r="G185" s="50" t="n"/>
      <c r="H185" s="50" t="n"/>
      <c r="I185" s="50" t="n"/>
      <c r="J185" s="50" t="n"/>
      <c r="K185" s="50" t="n"/>
      <c r="L185" s="50" t="n"/>
      <c r="M185" s="50" t="n"/>
      <c r="N185" s="50" t="n"/>
      <c r="O185" s="51" t="n"/>
      <c r="P185" s="138" t="n"/>
      <c r="Q185" s="19" t="n"/>
    </row>
    <row ht="16.5" outlineLevel="0" r="186">
      <c r="B186" s="75" t="s">
        <v>125</v>
      </c>
      <c r="C186" s="158" t="n">
        <f aca="false" ca="false" dt2D="false" dtr="false" t="normal">C179+C180+C181+C182+C183+C184</f>
        <v>860</v>
      </c>
      <c r="D186" s="158" t="n">
        <f aca="false" ca="false" dt2D="false" dtr="false" t="normal">SUM(D179:D185)</f>
        <v>40.88</v>
      </c>
      <c r="E186" s="158" t="n">
        <f aca="false" ca="false" dt2D="false" dtr="false" t="normal">SUM(E179:E185)</f>
        <v>32.48</v>
      </c>
      <c r="F186" s="158" t="n">
        <f aca="false" ca="false" dt2D="false" dtr="false" t="normal">SUM(F179:F185)</f>
        <v>200.42</v>
      </c>
      <c r="G186" s="158" t="n">
        <f aca="false" ca="false" dt2D="false" dtr="false" t="normal">SUM(G179:G185)</f>
        <v>767.78</v>
      </c>
      <c r="H186" s="119" t="n">
        <f aca="false" ca="false" dt2D="false" dtr="false" t="normal">SUM(H179:H185)</f>
        <v>0.8900000000000001</v>
      </c>
      <c r="I186" s="119" t="n">
        <f aca="false" ca="false" dt2D="false" dtr="false" t="normal">SUM(I179:I185)</f>
        <v>3.3</v>
      </c>
      <c r="J186" s="158" t="n">
        <f aca="false" ca="false" dt2D="false" dtr="false" t="normal">SUM(J179:J185)</f>
        <v>36.72</v>
      </c>
      <c r="K186" s="158" t="n">
        <f aca="false" ca="false" dt2D="false" dtr="false" t="normal">SUM(K179:K185)</f>
        <v>0.73</v>
      </c>
      <c r="L186" s="158" t="n">
        <f aca="false" ca="false" dt2D="false" dtr="false" t="normal">SUM(L179:L185)</f>
        <v>358.54999999999995</v>
      </c>
      <c r="M186" s="158" t="n">
        <f aca="false" ca="false" dt2D="false" dtr="false" t="normal">SUM(M179:M185)</f>
        <v>433.12</v>
      </c>
      <c r="N186" s="158" t="n">
        <f aca="false" ca="false" dt2D="false" dtr="false" t="normal">SUM(N179:N185)</f>
        <v>110.88000000000001</v>
      </c>
      <c r="O186" s="192" t="n">
        <f aca="false" ca="false" dt2D="false" dtr="false" t="normal">SUM(O179:O185)</f>
        <v>4.42</v>
      </c>
      <c r="P186" s="193" t="n">
        <f aca="false" ca="false" dt2D="false" dtr="false" t="normal">G186/2720*100</f>
        <v>28.22720588235294</v>
      </c>
      <c r="Q186" s="39" t="n"/>
    </row>
    <row ht="16.5" outlineLevel="0" r="187">
      <c r="B187" s="19" t="s">
        <v>81</v>
      </c>
      <c r="C187" s="50" t="n"/>
      <c r="D187" s="50" t="n"/>
      <c r="E187" s="50" t="n"/>
      <c r="F187" s="50" t="n"/>
      <c r="G187" s="50" t="n"/>
      <c r="H187" s="50" t="n"/>
      <c r="I187" s="50" t="n"/>
      <c r="J187" s="50" t="n"/>
      <c r="K187" s="50" t="n"/>
      <c r="L187" s="50" t="n"/>
      <c r="M187" s="50" t="n"/>
      <c r="N187" s="50" t="n"/>
      <c r="O187" s="51" t="n"/>
      <c r="P187" s="138" t="s">
        <v>126</v>
      </c>
      <c r="Q187" s="19" t="n"/>
    </row>
    <row ht="13.5" outlineLevel="0" r="188">
      <c r="B188" s="123" t="s">
        <v>58</v>
      </c>
      <c r="C188" s="123" t="n">
        <f aca="false" ca="false" dt2D="false" dtr="false" t="normal">C177+C186</f>
        <v>1428</v>
      </c>
      <c r="D188" s="124" t="n">
        <f aca="false" ca="false" dt2D="false" dtr="false" t="normal">D177+D186</f>
        <v>64.18</v>
      </c>
      <c r="E188" s="124" t="n">
        <f aca="false" ca="false" dt2D="false" dtr="false" t="normal">E177+E186</f>
        <v>62.41</v>
      </c>
      <c r="F188" s="124" t="n">
        <f aca="false" ca="false" dt2D="false" dtr="false" t="normal">F177+F186</f>
        <v>262.762</v>
      </c>
      <c r="G188" s="124" t="n">
        <f aca="false" ca="false" dt2D="false" dtr="false" t="normal">G177+G186</f>
        <v>1349.34</v>
      </c>
      <c r="H188" s="124" t="n">
        <f aca="false" ca="false" dt2D="false" dtr="false" t="normal">H177+H186</f>
        <v>0.9500000000000002</v>
      </c>
      <c r="I188" s="124" t="n">
        <f aca="false" ca="false" dt2D="false" dtr="false" t="normal">I177+I186</f>
        <v>9.29</v>
      </c>
      <c r="J188" s="124" t="n">
        <f aca="false" ca="false" dt2D="false" dtr="false" t="normal">J177+J186</f>
        <v>50.16</v>
      </c>
      <c r="K188" s="124" t="n">
        <f aca="false" ca="false" dt2D="false" dtr="false" t="normal">K177+K186</f>
        <v>117.99000000000001</v>
      </c>
      <c r="L188" s="124" t="n">
        <f aca="false" ca="false" dt2D="false" dtr="false" t="normal">L177+L186</f>
        <v>670.4499999999999</v>
      </c>
      <c r="M188" s="124" t="n">
        <f aca="false" ca="false" dt2D="false" dtr="false" t="normal">M177+M186</f>
        <v>905.0799999999999</v>
      </c>
      <c r="N188" s="124" t="n">
        <f aca="false" ca="false" dt2D="false" dtr="false" t="normal">N177+N186</f>
        <v>190.61</v>
      </c>
      <c r="O188" s="161" t="n">
        <f aca="false" ca="false" dt2D="false" dtr="false" t="normal">O177+O186</f>
        <v>10.92</v>
      </c>
      <c r="P188" s="162" t="n">
        <f aca="false" ca="false" dt2D="false" dtr="false" t="normal">P177+P186</f>
        <v>49.60808823529412</v>
      </c>
      <c r="Q188" s="39" t="n"/>
    </row>
    <row ht="13.5" outlineLevel="0" r="189">
      <c r="B189" s="19" t="n"/>
      <c r="C189" s="19" t="n"/>
      <c r="D189" s="19" t="n"/>
      <c r="E189" s="19" t="n"/>
      <c r="F189" s="19" t="n"/>
      <c r="G189" s="19" t="n"/>
      <c r="H189" s="19" t="n"/>
      <c r="I189" s="19" t="n"/>
      <c r="J189" s="19" t="n"/>
      <c r="K189" s="19" t="n"/>
      <c r="L189" s="19" t="n"/>
      <c r="M189" s="19" t="n"/>
      <c r="N189" s="19" t="n"/>
      <c r="O189" s="19" t="n"/>
      <c r="P189" s="26" t="n"/>
      <c r="Q189" s="98" t="n"/>
      <c r="R189" s="19" t="n"/>
    </row>
    <row outlineLevel="0" r="191">
      <c r="B191" s="10" t="s">
        <v>127</v>
      </c>
      <c r="C191" s="10" t="s"/>
    </row>
    <row outlineLevel="0" r="192">
      <c r="B192" s="10" t="s">
        <v>120</v>
      </c>
      <c r="C192" s="10" t="s"/>
    </row>
    <row outlineLevel="0" r="193">
      <c r="B193" s="11" t="s">
        <v>18</v>
      </c>
      <c r="C193" s="11" t="s"/>
    </row>
    <row outlineLevel="0" r="194">
      <c r="B194" s="10" t="s">
        <v>19</v>
      </c>
      <c r="C194" s="10" t="s"/>
    </row>
    <row ht="13.5" outlineLevel="0" r="195">
      <c r="B195" s="12" t="n"/>
      <c r="C195" s="13" t="s"/>
      <c r="G195" s="14" t="s">
        <v>128</v>
      </c>
      <c r="H195" s="15" t="s"/>
      <c r="I195" s="15" t="s"/>
      <c r="J195" s="15" t="s"/>
      <c r="K195" s="16" t="s"/>
    </row>
    <row customHeight="true" ht="13.5" outlineLevel="0" r="196">
      <c r="B196" s="19" t="s">
        <v>23</v>
      </c>
      <c r="C196" s="19" t="s">
        <v>24</v>
      </c>
      <c r="D196" s="19" t="s">
        <v>25</v>
      </c>
      <c r="E196" s="19" t="n"/>
      <c r="F196" s="19" t="n"/>
      <c r="G196" s="22" t="s">
        <v>26</v>
      </c>
      <c r="H196" s="23" t="s">
        <v>27</v>
      </c>
      <c r="I196" s="23" t="n"/>
      <c r="J196" s="23" t="n"/>
      <c r="K196" s="23" t="n"/>
      <c r="L196" s="19" t="s">
        <v>28</v>
      </c>
      <c r="M196" s="19" t="n"/>
      <c r="N196" s="19" t="n"/>
      <c r="O196" s="26" t="n"/>
      <c r="P196" s="130" t="s">
        <v>29</v>
      </c>
      <c r="Q196" s="19" t="s">
        <v>22</v>
      </c>
    </row>
    <row customHeight="true" ht="13.5" outlineLevel="0" r="197">
      <c r="B197" s="19" t="n"/>
      <c r="C197" s="19" t="n"/>
      <c r="D197" s="19" t="s">
        <v>30</v>
      </c>
      <c r="E197" s="19" t="s">
        <v>31</v>
      </c>
      <c r="F197" s="19" t="s">
        <v>32</v>
      </c>
      <c r="G197" s="22" t="n"/>
      <c r="H197" s="19" t="s">
        <v>33</v>
      </c>
      <c r="I197" s="19" t="s">
        <v>34</v>
      </c>
      <c r="J197" s="19" t="s">
        <v>35</v>
      </c>
      <c r="K197" s="19" t="s">
        <v>36</v>
      </c>
      <c r="L197" s="19" t="s">
        <v>37</v>
      </c>
      <c r="M197" s="19" t="s">
        <v>38</v>
      </c>
      <c r="N197" s="19" t="s">
        <v>39</v>
      </c>
      <c r="O197" s="26" t="s">
        <v>40</v>
      </c>
      <c r="P197" s="130" t="n"/>
      <c r="Q197" s="19" t="n"/>
    </row>
    <row customHeight="true" ht="13.5" outlineLevel="0" r="198">
      <c r="B198" s="37" t="n"/>
      <c r="C198" s="19" t="n"/>
      <c r="D198" s="19" t="n"/>
      <c r="E198" s="19" t="n"/>
      <c r="F198" s="19" t="n"/>
      <c r="G198" s="19" t="n"/>
      <c r="H198" s="30" t="n"/>
      <c r="I198" s="30" t="n"/>
      <c r="J198" s="19" t="n"/>
      <c r="K198" s="19" t="n"/>
      <c r="L198" s="19" t="n"/>
      <c r="M198" s="19" t="n"/>
      <c r="N198" s="19" t="n"/>
      <c r="O198" s="26" t="n"/>
      <c r="P198" s="130" t="n"/>
      <c r="Q198" s="39" t="n"/>
    </row>
    <row ht="15.75" outlineLevel="0" r="199">
      <c r="B199" s="133" t="s">
        <v>129</v>
      </c>
      <c r="C199" s="69" t="n">
        <v>200</v>
      </c>
      <c r="D199" s="69" t="n">
        <v>14.27</v>
      </c>
      <c r="E199" s="134" t="n">
        <v>4.55</v>
      </c>
      <c r="F199" s="134" t="n">
        <v>14.4</v>
      </c>
      <c r="G199" s="134" t="n">
        <v>285.9</v>
      </c>
      <c r="H199" s="69" t="n">
        <v>0.13</v>
      </c>
      <c r="I199" s="69" t="n">
        <v>0</v>
      </c>
      <c r="J199" s="134" t="n">
        <v>0.33</v>
      </c>
      <c r="K199" s="69" t="n">
        <v>452.9</v>
      </c>
      <c r="L199" s="134" t="n">
        <v>151.72</v>
      </c>
      <c r="M199" s="69" t="n">
        <v>346.49</v>
      </c>
      <c r="N199" s="69" t="n">
        <v>25.97</v>
      </c>
      <c r="O199" s="135" t="n">
        <v>3.91</v>
      </c>
      <c r="P199" s="94" t="n"/>
      <c r="Q199" s="151" t="n">
        <v>53</v>
      </c>
    </row>
    <row ht="15.75" outlineLevel="0" r="200">
      <c r="B200" s="55" t="s">
        <v>47</v>
      </c>
      <c r="C200" s="31" t="n">
        <v>200</v>
      </c>
      <c r="D200" s="31" t="n">
        <v>1.4</v>
      </c>
      <c r="E200" s="31" t="n">
        <v>1.6</v>
      </c>
      <c r="F200" s="31" t="n">
        <v>16.4</v>
      </c>
      <c r="G200" s="31" t="n">
        <v>86</v>
      </c>
      <c r="H200" s="31" t="n">
        <v>0.02</v>
      </c>
      <c r="I200" s="41" t="n">
        <v>0</v>
      </c>
      <c r="J200" s="31" t="n">
        <v>0</v>
      </c>
      <c r="K200" s="31" t="n">
        <v>0.08</v>
      </c>
      <c r="L200" s="31" t="n">
        <v>33</v>
      </c>
      <c r="M200" s="31" t="n">
        <v>67.5</v>
      </c>
      <c r="N200" s="31" t="n">
        <v>10.5</v>
      </c>
      <c r="O200" s="54" t="n">
        <v>0.4</v>
      </c>
      <c r="P200" s="94" t="n"/>
      <c r="Q200" s="31" t="n">
        <v>103</v>
      </c>
    </row>
    <row ht="16.5" outlineLevel="0" r="201">
      <c r="B201" s="31" t="s">
        <v>90</v>
      </c>
      <c r="C201" s="99" t="s">
        <v>91</v>
      </c>
      <c r="D201" s="99" t="n">
        <v>0.38</v>
      </c>
      <c r="E201" s="99" t="n">
        <v>0.2</v>
      </c>
      <c r="F201" s="99" t="n">
        <v>7.5</v>
      </c>
      <c r="G201" s="99" t="n">
        <v>33</v>
      </c>
      <c r="H201" s="99" t="n">
        <v>0.1</v>
      </c>
      <c r="I201" s="100" t="n"/>
      <c r="J201" s="99" t="n">
        <v>26.7</v>
      </c>
      <c r="K201" s="99" t="n">
        <v>0.068</v>
      </c>
      <c r="L201" s="99" t="n">
        <v>37</v>
      </c>
      <c r="M201" s="101" t="n">
        <v>20</v>
      </c>
      <c r="N201" s="101" t="n">
        <v>12</v>
      </c>
      <c r="O201" s="102" t="n">
        <v>0.2</v>
      </c>
      <c r="P201" s="152" t="n"/>
      <c r="Q201" s="19" t="n">
        <v>104</v>
      </c>
    </row>
    <row ht="15.75" outlineLevel="0" r="202">
      <c r="B202" s="31" t="s">
        <v>77</v>
      </c>
      <c r="C202" s="140" t="s">
        <v>44</v>
      </c>
      <c r="D202" s="31" t="n">
        <v>1.778</v>
      </c>
      <c r="E202" s="31" t="n">
        <v>14.025</v>
      </c>
      <c r="F202" s="31" t="n">
        <v>34.5</v>
      </c>
      <c r="G202" s="31" t="n">
        <v>150</v>
      </c>
      <c r="H202" s="40" t="n">
        <v>0.06</v>
      </c>
      <c r="I202" s="53" t="n">
        <v>10.32</v>
      </c>
      <c r="J202" s="31" t="n"/>
      <c r="K202" s="31" t="n"/>
      <c r="L202" s="31" t="n">
        <v>12.1</v>
      </c>
      <c r="M202" s="31" t="n">
        <v>37.6</v>
      </c>
      <c r="N202" s="31" t="n">
        <v>8.14</v>
      </c>
      <c r="O202" s="54" t="n">
        <v>0.81</v>
      </c>
      <c r="P202" s="94" t="n"/>
      <c r="Q202" s="31" t="n">
        <v>39</v>
      </c>
    </row>
    <row ht="15" outlineLevel="0" r="203">
      <c r="B203" s="58" t="s">
        <v>48</v>
      </c>
      <c r="C203" s="58" t="n">
        <f aca="false" ca="false" dt2D="false" dtr="false" t="normal">C199+C200+100+60</f>
        <v>560</v>
      </c>
      <c r="D203" s="59" t="n">
        <f aca="false" ca="false" dt2D="false" dtr="false" t="normal">SUM(D199:D202)</f>
        <v>17.828</v>
      </c>
      <c r="E203" s="59" t="n">
        <f aca="false" ca="false" dt2D="false" dtr="false" t="normal">SUM(E199:E202)</f>
        <v>20.375</v>
      </c>
      <c r="F203" s="59" t="n">
        <f aca="false" ca="false" dt2D="false" dtr="false" t="normal">SUM(F199:F202)</f>
        <v>72.8</v>
      </c>
      <c r="G203" s="59" t="n">
        <f aca="false" ca="false" dt2D="false" dtr="false" t="normal">SUM(G199:G202)</f>
        <v>554.9</v>
      </c>
      <c r="H203" s="59" t="n">
        <f aca="false" ca="false" dt2D="false" dtr="false" t="normal">SUM(H199:H202)</f>
        <v>0.31</v>
      </c>
      <c r="I203" s="59" t="n">
        <f aca="false" ca="false" dt2D="false" dtr="false" t="normal">SUM(I199:I202)</f>
        <v>10.32</v>
      </c>
      <c r="J203" s="59" t="n">
        <f aca="false" ca="false" dt2D="false" dtr="false" t="normal">SUM(J199:J202)</f>
        <v>27.029999999999998</v>
      </c>
      <c r="K203" s="59" t="n">
        <f aca="false" ca="false" dt2D="false" dtr="false" t="normal">SUM(K199:K202)</f>
        <v>453.04799999999994</v>
      </c>
      <c r="L203" s="59" t="n">
        <f aca="false" ca="false" dt2D="false" dtr="false" t="normal">SUM(L199:L202)</f>
        <v>233.82</v>
      </c>
      <c r="M203" s="59" t="n">
        <f aca="false" ca="false" dt2D="false" dtr="false" t="normal">SUM(M199:M202)</f>
        <v>471.59000000000003</v>
      </c>
      <c r="N203" s="59" t="n">
        <f aca="false" ca="false" dt2D="false" dtr="false" t="normal">SUM(N199:N202)</f>
        <v>56.61</v>
      </c>
      <c r="O203" s="60" t="n">
        <f aca="false" ca="false" dt2D="false" dtr="false" t="normal">SUM(O199:O202)</f>
        <v>5.32</v>
      </c>
      <c r="P203" s="194" t="n">
        <f aca="false" ca="false" dt2D="false" dtr="false" t="normal">G203/2713*100</f>
        <v>20.453372650202727</v>
      </c>
      <c r="Q203" s="62" t="n"/>
    </row>
    <row ht="15.75" outlineLevel="0" r="204">
      <c r="B204" s="167" t="s">
        <v>49</v>
      </c>
      <c r="C204" s="50" t="n"/>
      <c r="D204" s="50" t="n"/>
      <c r="E204" s="50" t="n"/>
      <c r="F204" s="50" t="n"/>
      <c r="G204" s="50" t="n"/>
      <c r="H204" s="50" t="n"/>
      <c r="I204" s="50" t="n"/>
      <c r="J204" s="50" t="n"/>
      <c r="K204" s="50" t="n"/>
      <c r="L204" s="50" t="n"/>
      <c r="M204" s="50" t="n"/>
      <c r="N204" s="50" t="n"/>
      <c r="O204" s="51" t="n"/>
      <c r="P204" s="94" t="n"/>
      <c r="Q204" s="19" t="n"/>
    </row>
    <row ht="15.75" outlineLevel="0" r="205">
      <c r="B205" s="31" t="s">
        <v>103</v>
      </c>
      <c r="C205" s="50" t="n">
        <v>100</v>
      </c>
      <c r="D205" s="50" t="n">
        <v>0.76</v>
      </c>
      <c r="E205" s="50" t="n">
        <v>1.7</v>
      </c>
      <c r="F205" s="50" t="n">
        <v>2.38</v>
      </c>
      <c r="G205" s="50" t="n">
        <v>67.3</v>
      </c>
      <c r="H205" s="50" t="n">
        <v>0.03</v>
      </c>
      <c r="I205" s="50" t="n">
        <v>0</v>
      </c>
      <c r="J205" s="50" t="n">
        <v>9.5</v>
      </c>
      <c r="K205" s="50" t="s">
        <v>81</v>
      </c>
      <c r="L205" s="50" t="n">
        <v>21.85</v>
      </c>
      <c r="M205" s="50" t="n">
        <v>40.2</v>
      </c>
      <c r="N205" s="50" t="n">
        <v>13.3</v>
      </c>
      <c r="O205" s="51" t="n">
        <v>0.57</v>
      </c>
      <c r="P205" s="94" t="n"/>
      <c r="Q205" s="19" t="n">
        <v>9</v>
      </c>
    </row>
    <row ht="15.75" outlineLevel="0" r="206">
      <c r="B206" s="50" t="s">
        <v>130</v>
      </c>
      <c r="C206" s="50" t="n">
        <v>250</v>
      </c>
      <c r="D206" s="50" t="n">
        <v>5.49</v>
      </c>
      <c r="E206" s="50" t="n">
        <v>5.28</v>
      </c>
      <c r="F206" s="50" t="n">
        <v>16.33</v>
      </c>
      <c r="G206" s="50" t="n">
        <v>184.75</v>
      </c>
      <c r="H206" s="50" t="n">
        <v>0.23</v>
      </c>
      <c r="I206" s="50" t="n"/>
      <c r="J206" s="50" t="n">
        <v>5.81</v>
      </c>
      <c r="K206" s="50" t="n">
        <v>0</v>
      </c>
      <c r="L206" s="50" t="n">
        <v>38.08</v>
      </c>
      <c r="M206" s="50" t="n">
        <v>87.18</v>
      </c>
      <c r="N206" s="50" t="n">
        <v>35.3</v>
      </c>
      <c r="O206" s="51" t="n">
        <v>2.03</v>
      </c>
      <c r="P206" s="94" t="n"/>
      <c r="Q206" s="19" t="n">
        <v>14</v>
      </c>
    </row>
    <row ht="15.75" outlineLevel="0" r="207">
      <c r="B207" s="50" t="s">
        <v>52</v>
      </c>
      <c r="C207" s="69" t="n">
        <v>200</v>
      </c>
      <c r="D207" s="50" t="n">
        <v>3.8</v>
      </c>
      <c r="E207" s="50" t="n">
        <v>7.5</v>
      </c>
      <c r="F207" s="50" t="n">
        <v>14.33</v>
      </c>
      <c r="G207" s="50" t="n">
        <v>320.95</v>
      </c>
      <c r="H207" s="50" t="n">
        <v>0.72</v>
      </c>
      <c r="I207" s="50" t="n">
        <v>0</v>
      </c>
      <c r="J207" s="50" t="n">
        <v>0.06</v>
      </c>
      <c r="K207" s="50" t="n">
        <v>0.92</v>
      </c>
      <c r="L207" s="50" t="n">
        <v>51</v>
      </c>
      <c r="M207" s="50" t="n">
        <v>91</v>
      </c>
      <c r="N207" s="50" t="n">
        <v>29</v>
      </c>
      <c r="O207" s="51" t="n">
        <v>1.1</v>
      </c>
      <c r="P207" s="94" t="n"/>
      <c r="Q207" s="19" t="n">
        <v>70</v>
      </c>
    </row>
    <row ht="15.75" outlineLevel="0" r="208">
      <c r="B208" s="195" t="s">
        <v>131</v>
      </c>
      <c r="C208" s="50" t="n">
        <v>200</v>
      </c>
      <c r="D208" s="50" t="n">
        <v>1</v>
      </c>
      <c r="E208" s="50" t="n">
        <v>0.1</v>
      </c>
      <c r="F208" s="50" t="n">
        <v>11.2</v>
      </c>
      <c r="G208" s="50" t="n">
        <v>46</v>
      </c>
      <c r="H208" s="50" t="n">
        <v>0.01</v>
      </c>
      <c r="I208" s="50" t="n">
        <v>0</v>
      </c>
      <c r="J208" s="50" t="n">
        <v>4</v>
      </c>
      <c r="K208" s="50" t="n">
        <v>0</v>
      </c>
      <c r="L208" s="50" t="n">
        <v>7</v>
      </c>
      <c r="M208" s="50" t="n">
        <v>0</v>
      </c>
      <c r="N208" s="50" t="n">
        <v>10</v>
      </c>
      <c r="O208" s="51" t="n">
        <v>1.4</v>
      </c>
      <c r="P208" s="94" t="n"/>
      <c r="Q208" s="19" t="n">
        <v>81</v>
      </c>
    </row>
    <row ht="15.75" outlineLevel="0" r="209">
      <c r="B209" s="50" t="s">
        <v>55</v>
      </c>
      <c r="C209" s="50" t="n">
        <v>50</v>
      </c>
      <c r="D209" s="31" t="n">
        <v>3.16</v>
      </c>
      <c r="E209" s="31" t="n">
        <v>0.4</v>
      </c>
      <c r="F209" s="31" t="n">
        <v>19.32</v>
      </c>
      <c r="G209" s="31" t="n">
        <v>93.53</v>
      </c>
      <c r="H209" s="31" t="n">
        <v>0.04</v>
      </c>
      <c r="I209" s="41" t="n"/>
      <c r="J209" s="31" t="n"/>
      <c r="K209" s="31" t="n"/>
      <c r="L209" s="31" t="n">
        <v>9.2</v>
      </c>
      <c r="M209" s="31" t="n">
        <v>34.8</v>
      </c>
      <c r="N209" s="31" t="n">
        <v>13.2</v>
      </c>
      <c r="O209" s="54" t="n">
        <v>0.44</v>
      </c>
      <c r="P209" s="94" t="n"/>
      <c r="Q209" s="19" t="n"/>
    </row>
    <row ht="15.75" outlineLevel="0" r="210">
      <c r="B210" s="50" t="s">
        <v>56</v>
      </c>
      <c r="C210" s="50" t="n">
        <v>60</v>
      </c>
      <c r="D210" s="50" t="n">
        <v>2.24</v>
      </c>
      <c r="E210" s="50" t="n">
        <v>0.44</v>
      </c>
      <c r="F210" s="50" t="n">
        <v>0.68</v>
      </c>
      <c r="G210" s="50" t="n">
        <v>91.96</v>
      </c>
      <c r="H210" s="50" t="n">
        <v>0.68</v>
      </c>
      <c r="I210" s="50" t="n">
        <v>0.8</v>
      </c>
      <c r="J210" s="50" t="n"/>
      <c r="K210" s="50" t="n"/>
      <c r="L210" s="72" t="n">
        <v>9.2</v>
      </c>
      <c r="M210" s="50" t="n">
        <v>42.4</v>
      </c>
      <c r="N210" s="50" t="n">
        <v>10</v>
      </c>
      <c r="O210" s="51" t="n">
        <v>1</v>
      </c>
      <c r="P210" s="196" t="n"/>
      <c r="Q210" s="19" t="n"/>
    </row>
    <row ht="13.5" outlineLevel="0" r="211">
      <c r="B211" s="19" t="s">
        <v>84</v>
      </c>
      <c r="C211" s="69" t="n">
        <v>80</v>
      </c>
      <c r="D211" s="69" t="n">
        <v>5.8</v>
      </c>
      <c r="E211" s="69" t="n">
        <v>5</v>
      </c>
      <c r="F211" s="69" t="n">
        <v>8.4</v>
      </c>
      <c r="G211" s="69" t="n">
        <v>108</v>
      </c>
      <c r="H211" s="70" t="n">
        <v>0.04</v>
      </c>
      <c r="I211" s="70" t="n">
        <v>0</v>
      </c>
      <c r="J211" s="69" t="n">
        <v>0.6</v>
      </c>
      <c r="K211" s="69" t="n">
        <v>0</v>
      </c>
      <c r="L211" s="69" t="n">
        <v>248</v>
      </c>
      <c r="M211" s="69" t="n">
        <v>0</v>
      </c>
      <c r="N211" s="69" t="n">
        <v>0</v>
      </c>
      <c r="O211" s="71" t="n">
        <v>0.2</v>
      </c>
      <c r="P211" s="98" t="n"/>
      <c r="Q211" s="19" t="n"/>
    </row>
    <row ht="15" outlineLevel="0" r="212">
      <c r="B212" s="75" t="s">
        <v>132</v>
      </c>
      <c r="C212" s="158" t="n">
        <f aca="false" ca="false" dt2D="false" dtr="false" t="normal">SUM(C205:C211)</f>
        <v>940</v>
      </c>
      <c r="D212" s="158" t="n">
        <f aca="false" ca="false" dt2D="false" dtr="false" t="normal">SUM(D205:D211)</f>
        <v>22.250000000000004</v>
      </c>
      <c r="E212" s="158" t="n">
        <f aca="false" ca="false" dt2D="false" dtr="false" t="normal">SUM(E205:E211)</f>
        <v>20.42</v>
      </c>
      <c r="F212" s="158" t="n">
        <f aca="false" ca="false" dt2D="false" dtr="false" t="normal">SUM(F205:F211)</f>
        <v>72.64</v>
      </c>
      <c r="G212" s="158" t="n">
        <f aca="false" ca="false" dt2D="false" dtr="false" t="normal">SUM(G205:G211)</f>
        <v>912.49</v>
      </c>
      <c r="H212" s="158" t="n">
        <f aca="false" ca="false" dt2D="false" dtr="false" t="normal">SUM(H205:H211)</f>
        <v>1.75</v>
      </c>
      <c r="I212" s="158" t="n">
        <f aca="false" ca="false" dt2D="false" dtr="false" t="normal">SUM(I205:I211)</f>
        <v>0.8</v>
      </c>
      <c r="J212" s="158" t="n">
        <f aca="false" ca="false" dt2D="false" dtr="false" t="normal">SUM(J205:J211)</f>
        <v>19.97</v>
      </c>
      <c r="K212" s="158" t="n">
        <f aca="false" ca="false" dt2D="false" dtr="false" t="normal">SUM(K205:K211)</f>
        <v>0.92</v>
      </c>
      <c r="L212" s="158" t="n">
        <f aca="false" ca="false" dt2D="false" dtr="false" t="normal">SUM(L205:L211)</f>
        <v>384.33000000000004</v>
      </c>
      <c r="M212" s="158" t="n">
        <f aca="false" ca="false" dt2D="false" dtr="false" t="normal">SUM(M205:M211)</f>
        <v>295.58</v>
      </c>
      <c r="N212" s="158" t="n">
        <f aca="false" ca="false" dt2D="false" dtr="false" t="normal">SUM(N205:N211)</f>
        <v>110.8</v>
      </c>
      <c r="O212" s="158" t="n">
        <f aca="false" ca="false" dt2D="false" dtr="false" t="normal">SUM(O205:O211)</f>
        <v>6.74</v>
      </c>
      <c r="P212" s="197" t="n">
        <f aca="false" ca="false" dt2D="false" dtr="false" t="normal">G212/2720*100</f>
        <v>33.547426470588235</v>
      </c>
      <c r="Q212" s="39" t="n"/>
    </row>
    <row ht="15.75" outlineLevel="0" r="213">
      <c r="B213" s="19" t="s">
        <v>81</v>
      </c>
      <c r="C213" s="50" t="n"/>
      <c r="D213" s="50" t="n"/>
      <c r="E213" s="50" t="n"/>
      <c r="F213" s="50" t="n"/>
      <c r="G213" s="50" t="n"/>
      <c r="H213" s="198" t="n"/>
      <c r="I213" s="50" t="n"/>
      <c r="J213" s="50" t="n"/>
      <c r="K213" s="50" t="n"/>
      <c r="L213" s="50" t="n"/>
      <c r="M213" s="50" t="n"/>
      <c r="N213" s="50" t="n"/>
      <c r="O213" s="51" t="n"/>
      <c r="P213" s="94" t="n"/>
      <c r="Q213" s="19" t="n"/>
    </row>
    <row ht="15" outlineLevel="0" r="214">
      <c r="B214" s="123" t="s">
        <v>58</v>
      </c>
      <c r="C214" s="123" t="n">
        <f aca="false" ca="false" dt2D="false" dtr="false" t="normal">C203+C212</f>
        <v>1500</v>
      </c>
      <c r="D214" s="124" t="n">
        <f aca="false" ca="false" dt2D="false" dtr="false" t="normal">D203+D212</f>
        <v>40.078</v>
      </c>
      <c r="E214" s="124" t="n">
        <f aca="false" ca="false" dt2D="false" dtr="false" t="normal">E203+E212</f>
        <v>40.795</v>
      </c>
      <c r="F214" s="124" t="n">
        <f aca="false" ca="false" dt2D="false" dtr="false" t="normal">F203+F212</f>
        <v>145.44</v>
      </c>
      <c r="G214" s="124" t="n">
        <f aca="false" ca="false" dt2D="false" dtr="false" t="normal">G203+G212</f>
        <v>1467.3899999999999</v>
      </c>
      <c r="H214" s="124" t="n">
        <f aca="false" ca="false" dt2D="false" dtr="false" t="normal">H203+H212</f>
        <v>2.06</v>
      </c>
      <c r="I214" s="124" t="n">
        <f aca="false" ca="false" dt2D="false" dtr="false" t="normal">I203+I212</f>
        <v>11.120000000000001</v>
      </c>
      <c r="J214" s="124" t="n">
        <f aca="false" ca="false" dt2D="false" dtr="false" t="normal">J203+J212</f>
        <v>47</v>
      </c>
      <c r="K214" s="124" t="n">
        <f aca="false" ca="false" dt2D="false" dtr="false" t="normal">K203+K212</f>
        <v>453.96799999999996</v>
      </c>
      <c r="L214" s="124" t="n">
        <f aca="false" ca="false" dt2D="false" dtr="false" t="normal">L203+L212</f>
        <v>618.1500000000001</v>
      </c>
      <c r="M214" s="124" t="n">
        <f aca="false" ca="false" dt2D="false" dtr="false" t="normal">M203+M212</f>
        <v>767.1700000000001</v>
      </c>
      <c r="N214" s="124" t="n">
        <f aca="false" ca="false" dt2D="false" dtr="false" t="normal">N203+N212</f>
        <v>167.41</v>
      </c>
      <c r="O214" s="161" t="n">
        <f aca="false" ca="false" dt2D="false" dtr="false" t="normal">O203+O212</f>
        <v>12.06</v>
      </c>
      <c r="P214" s="199" t="n">
        <f aca="false" ca="false" dt2D="false" dtr="false" t="normal">P203+P212</f>
        <v>54.00079912079096</v>
      </c>
      <c r="Q214" s="39" t="n"/>
    </row>
    <row ht="15.75" outlineLevel="0" r="215">
      <c r="B215" s="19" t="n"/>
      <c r="C215" s="19" t="n"/>
      <c r="D215" s="19" t="n"/>
      <c r="E215" s="19" t="n"/>
      <c r="F215" s="19" t="n"/>
      <c r="G215" s="19" t="n"/>
      <c r="H215" s="19" t="n"/>
      <c r="I215" s="19" t="n"/>
      <c r="J215" s="19" t="n"/>
      <c r="K215" s="19" t="n"/>
      <c r="L215" s="19" t="n"/>
      <c r="M215" s="19" t="n"/>
      <c r="N215" s="19" t="n"/>
      <c r="O215" s="19" t="n"/>
      <c r="P215" s="26" t="n"/>
      <c r="Q215" s="94" t="n"/>
      <c r="R215" s="19" t="n"/>
    </row>
    <row ht="16.5" outlineLevel="0" r="216">
      <c r="B216" s="183" t="n"/>
      <c r="C216" s="30" t="n"/>
      <c r="D216" s="30" t="n"/>
      <c r="E216" s="30" t="n">
        <v>1</v>
      </c>
      <c r="F216" s="200" t="n">
        <f aca="false" ca="false" dt2D="false" dtr="false" t="normal">E214/D214</f>
        <v>1.0178901142771595</v>
      </c>
      <c r="G216" s="201" t="n">
        <f aca="false" ca="false" dt2D="false" dtr="false" t="normal">F214/D214</f>
        <v>3.628923598981985</v>
      </c>
      <c r="H216" s="202" t="n"/>
      <c r="I216" s="30" t="n"/>
      <c r="J216" s="30" t="n"/>
      <c r="K216" s="30" t="n"/>
      <c r="L216" s="30" t="n"/>
      <c r="M216" s="30" t="n"/>
      <c r="N216" s="30" t="n"/>
      <c r="O216" s="30" t="n"/>
      <c r="P216" s="78" t="n"/>
      <c r="Q216" s="94" t="n"/>
      <c r="R216" s="183" t="n"/>
    </row>
    <row outlineLevel="0" r="218">
      <c r="B218" s="10" t="s">
        <v>133</v>
      </c>
      <c r="C218" s="10" t="s"/>
    </row>
    <row outlineLevel="0" r="219">
      <c r="B219" s="10" t="s">
        <v>120</v>
      </c>
      <c r="C219" s="10" t="s"/>
    </row>
    <row outlineLevel="0" r="220">
      <c r="B220" s="11" t="s">
        <v>18</v>
      </c>
      <c r="C220" s="11" t="s"/>
    </row>
    <row outlineLevel="0" r="221">
      <c r="B221" s="10" t="s">
        <v>134</v>
      </c>
      <c r="C221" s="10" t="s"/>
    </row>
    <row ht="13.5" outlineLevel="0" r="222">
      <c r="B222" s="12" t="n"/>
      <c r="C222" s="13" t="s"/>
      <c r="G222" s="14" t="s">
        <v>135</v>
      </c>
      <c r="H222" s="15" t="s"/>
      <c r="I222" s="15" t="s"/>
      <c r="J222" s="15" t="s"/>
      <c r="K222" s="16" t="s"/>
    </row>
    <row customHeight="true" ht="13.5" outlineLevel="0" r="223">
      <c r="B223" s="19" t="s">
        <v>23</v>
      </c>
      <c r="C223" s="19" t="s">
        <v>24</v>
      </c>
      <c r="D223" s="19" t="s">
        <v>25</v>
      </c>
      <c r="E223" s="19" t="n"/>
      <c r="F223" s="19" t="n"/>
      <c r="G223" s="22" t="s">
        <v>26</v>
      </c>
      <c r="H223" s="23" t="s">
        <v>27</v>
      </c>
      <c r="I223" s="23" t="n"/>
      <c r="J223" s="23" t="n"/>
      <c r="K223" s="23" t="n"/>
      <c r="L223" s="19" t="s">
        <v>28</v>
      </c>
      <c r="M223" s="19" t="n"/>
      <c r="N223" s="19" t="n"/>
      <c r="O223" s="26" t="n"/>
      <c r="P223" s="150" t="s">
        <v>29</v>
      </c>
      <c r="Q223" s="19" t="s">
        <v>22</v>
      </c>
    </row>
    <row ht="13.5" outlineLevel="0" r="224">
      <c r="B224" s="19" t="n"/>
      <c r="C224" s="19" t="n"/>
      <c r="D224" s="19" t="s">
        <v>30</v>
      </c>
      <c r="E224" s="19" t="s">
        <v>31</v>
      </c>
      <c r="F224" s="19" t="s">
        <v>32</v>
      </c>
      <c r="G224" s="22" t="n"/>
      <c r="H224" s="19" t="s">
        <v>33</v>
      </c>
      <c r="I224" s="19" t="s">
        <v>34</v>
      </c>
      <c r="J224" s="19" t="s">
        <v>35</v>
      </c>
      <c r="K224" s="19" t="s">
        <v>36</v>
      </c>
      <c r="L224" s="19" t="s">
        <v>37</v>
      </c>
      <c r="M224" s="19" t="s">
        <v>38</v>
      </c>
      <c r="N224" s="19" t="s">
        <v>39</v>
      </c>
      <c r="O224" s="26" t="s">
        <v>40</v>
      </c>
      <c r="P224" s="150" t="n"/>
      <c r="Q224" s="19" t="n"/>
    </row>
    <row ht="13.5" outlineLevel="0" r="225">
      <c r="B225" s="37" t="s">
        <v>41</v>
      </c>
      <c r="C225" s="19" t="n"/>
      <c r="D225" s="19" t="n"/>
      <c r="E225" s="19" t="n"/>
      <c r="F225" s="19" t="n"/>
      <c r="G225" s="19" t="n"/>
      <c r="H225" s="30" t="n"/>
      <c r="I225" s="30" t="n"/>
      <c r="J225" s="19" t="n"/>
      <c r="K225" s="19" t="n"/>
      <c r="L225" s="19" t="n"/>
      <c r="M225" s="19" t="n"/>
      <c r="N225" s="19" t="n"/>
      <c r="O225" s="26" t="n"/>
      <c r="P225" s="150" t="n"/>
      <c r="Q225" s="39" t="n"/>
    </row>
    <row ht="27.75" outlineLevel="0" r="226">
      <c r="B226" s="203" t="s">
        <v>136</v>
      </c>
      <c r="C226" s="69" t="n">
        <v>200</v>
      </c>
      <c r="D226" s="69" t="n">
        <v>5.98</v>
      </c>
      <c r="E226" s="134" t="n">
        <v>11.81</v>
      </c>
      <c r="F226" s="134" t="n">
        <v>41.02</v>
      </c>
      <c r="G226" s="134" t="n">
        <v>185.5</v>
      </c>
      <c r="H226" s="69" t="n">
        <v>0</v>
      </c>
      <c r="I226" s="69" t="n">
        <v>0.41</v>
      </c>
      <c r="J226" s="134" t="n">
        <v>0.4</v>
      </c>
      <c r="K226" s="69" t="n">
        <v>0</v>
      </c>
      <c r="L226" s="134" t="n">
        <v>111.6</v>
      </c>
      <c r="M226" s="69" t="n">
        <v>0</v>
      </c>
      <c r="N226" s="69" t="n">
        <v>90.8</v>
      </c>
      <c r="O226" s="135" t="n">
        <v>3</v>
      </c>
      <c r="P226" s="98" t="n"/>
      <c r="Q226" s="31" t="n">
        <v>34</v>
      </c>
    </row>
    <row ht="13.5" outlineLevel="0" r="227">
      <c r="B227" s="19" t="s">
        <v>88</v>
      </c>
      <c r="C227" s="69" t="n">
        <v>200</v>
      </c>
      <c r="D227" s="69" t="n">
        <v>3.52</v>
      </c>
      <c r="E227" s="69" t="n">
        <v>3.72</v>
      </c>
      <c r="F227" s="69" t="n">
        <v>25.49</v>
      </c>
      <c r="G227" s="69" t="n">
        <v>145.2</v>
      </c>
      <c r="H227" s="70" t="n">
        <v>0.04</v>
      </c>
      <c r="I227" s="70" t="n">
        <v>0</v>
      </c>
      <c r="J227" s="69" t="n">
        <v>1.3</v>
      </c>
      <c r="K227" s="69" t="n">
        <v>0.01</v>
      </c>
      <c r="L227" s="69" t="n">
        <v>122</v>
      </c>
      <c r="M227" s="69" t="n">
        <v>90</v>
      </c>
      <c r="N227" s="69" t="n">
        <v>14</v>
      </c>
      <c r="O227" s="71" t="n">
        <v>0.56</v>
      </c>
      <c r="P227" s="98" t="n"/>
      <c r="Q227" s="19" t="n">
        <v>53</v>
      </c>
    </row>
    <row ht="15.75" outlineLevel="0" r="228">
      <c r="B228" s="31" t="s">
        <v>65</v>
      </c>
      <c r="C228" s="99" t="s">
        <v>46</v>
      </c>
      <c r="D228" s="99" t="n">
        <v>0.6</v>
      </c>
      <c r="E228" s="99" t="n">
        <v>0.46</v>
      </c>
      <c r="F228" s="99" t="n">
        <v>14.7</v>
      </c>
      <c r="G228" s="99" t="n">
        <v>68.26</v>
      </c>
      <c r="H228" s="99" t="n">
        <v>0</v>
      </c>
      <c r="I228" s="100" t="n">
        <v>0</v>
      </c>
      <c r="J228" s="99" t="n">
        <v>7.5</v>
      </c>
      <c r="K228" s="99" t="n">
        <v>0</v>
      </c>
      <c r="L228" s="99" t="n">
        <v>17.5</v>
      </c>
      <c r="M228" s="101" t="n">
        <v>0</v>
      </c>
      <c r="N228" s="101" t="n">
        <v>18</v>
      </c>
      <c r="O228" s="102" t="n">
        <v>3.46</v>
      </c>
      <c r="P228" s="98" t="n"/>
      <c r="Q228" s="50" t="n">
        <v>104</v>
      </c>
    </row>
    <row ht="13.5" outlineLevel="0" r="229">
      <c r="B229" s="31" t="s">
        <v>43</v>
      </c>
      <c r="C229" s="204" t="s">
        <v>44</v>
      </c>
      <c r="D229" s="50" t="n">
        <v>1.58</v>
      </c>
      <c r="E229" s="50" t="n">
        <v>0.2</v>
      </c>
      <c r="F229" s="50" t="n">
        <v>9.66</v>
      </c>
      <c r="G229" s="50" t="n">
        <v>150</v>
      </c>
      <c r="H229" s="50" t="n">
        <v>0.02</v>
      </c>
      <c r="I229" s="50" t="n"/>
      <c r="J229" s="50" t="n"/>
      <c r="K229" s="50" t="n"/>
      <c r="L229" s="50" t="n">
        <v>4.6</v>
      </c>
      <c r="M229" s="50" t="n">
        <v>17.4</v>
      </c>
      <c r="N229" s="50" t="n">
        <v>6.6</v>
      </c>
      <c r="O229" s="51" t="n">
        <v>0.22</v>
      </c>
      <c r="P229" s="98" t="n"/>
      <c r="Q229" s="31" t="n"/>
    </row>
    <row ht="15.75" outlineLevel="0" r="230">
      <c r="B230" s="31" t="n"/>
      <c r="C230" s="99" t="n"/>
      <c r="D230" s="99" t="n"/>
      <c r="E230" s="99" t="n"/>
      <c r="F230" s="99" t="n"/>
      <c r="G230" s="99" t="n"/>
      <c r="H230" s="99" t="n"/>
      <c r="I230" s="99" t="n"/>
      <c r="J230" s="99" t="n"/>
      <c r="K230" s="99" t="n"/>
      <c r="L230" s="99" t="n"/>
      <c r="M230" s="101" t="n"/>
      <c r="N230" s="101" t="n"/>
      <c r="O230" s="102" t="n"/>
      <c r="P230" s="153" t="n"/>
      <c r="Q230" s="19" t="n"/>
    </row>
    <row ht="13.5" outlineLevel="0" r="231">
      <c r="B231" s="58" t="s">
        <v>48</v>
      </c>
      <c r="C231" s="58" t="n">
        <f aca="false" ca="false" dt2D="false" dtr="false" t="normal">C226+C227+100+60</f>
        <v>560</v>
      </c>
      <c r="D231" s="59" t="n">
        <f aca="false" ca="false" dt2D="false" dtr="false" t="normal">SUM(D226:D230)</f>
        <v>11.68</v>
      </c>
      <c r="E231" s="59" t="n">
        <f aca="false" ca="false" dt2D="false" dtr="false" t="normal">SUM(E226:E230)</f>
        <v>16.19</v>
      </c>
      <c r="F231" s="59" t="n">
        <f aca="false" ca="false" dt2D="false" dtr="false" t="normal">SUM(F226:F230)</f>
        <v>90.87</v>
      </c>
      <c r="G231" s="59" t="n">
        <f aca="false" ca="false" dt2D="false" dtr="false" t="normal">G226+G227+G228+G229</f>
        <v>548.96</v>
      </c>
      <c r="H231" s="59" t="n">
        <f aca="false" ca="false" dt2D="false" dtr="false" t="normal">SUM(H226:H230)</f>
        <v>0.06</v>
      </c>
      <c r="I231" s="59" t="n">
        <f aca="false" ca="false" dt2D="false" dtr="false" t="normal">SUM(I226:I230)</f>
        <v>0.41</v>
      </c>
      <c r="J231" s="59" t="n">
        <f aca="false" ca="false" dt2D="false" dtr="false" t="normal">SUM(J226:J230)</f>
        <v>9.2</v>
      </c>
      <c r="K231" s="59" t="n">
        <f aca="false" ca="false" dt2D="false" dtr="false" t="normal">SUM(K226:K230)</f>
        <v>0.01</v>
      </c>
      <c r="L231" s="59" t="n">
        <f aca="false" ca="false" dt2D="false" dtr="false" t="normal">SUM(L226:L230)</f>
        <v>255.7</v>
      </c>
      <c r="M231" s="59" t="n">
        <f aca="false" ca="false" dt2D="false" dtr="false" t="normal">SUM(M226:M230)</f>
        <v>107.4</v>
      </c>
      <c r="N231" s="59" t="n">
        <f aca="false" ca="false" dt2D="false" dtr="false" t="normal">SUM(N226:N230)</f>
        <v>129.4</v>
      </c>
      <c r="O231" s="60" t="n">
        <f aca="false" ca="false" dt2D="false" dtr="false" t="normal">SUM(O226:O230)</f>
        <v>7.239999999999999</v>
      </c>
      <c r="P231" s="154" t="n">
        <f aca="false" ca="false" dt2D="false" dtr="false" t="normal">G231/2720*100</f>
        <v>20.18235294117647</v>
      </c>
      <c r="Q231" s="205" t="n"/>
    </row>
    <row ht="15" outlineLevel="0" r="232">
      <c r="B232" s="167" t="s">
        <v>49</v>
      </c>
      <c r="C232" s="50" t="n"/>
      <c r="D232" s="50" t="n"/>
      <c r="E232" s="50" t="n"/>
      <c r="F232" s="50" t="n"/>
      <c r="G232" s="50" t="n"/>
      <c r="H232" s="50" t="n"/>
      <c r="I232" s="50" t="n"/>
      <c r="J232" s="50" t="n"/>
      <c r="K232" s="50" t="n"/>
      <c r="L232" s="50" t="n"/>
      <c r="M232" s="50" t="n"/>
      <c r="N232" s="50" t="n"/>
      <c r="O232" s="51" t="n"/>
      <c r="P232" s="98" t="n"/>
      <c r="Q232" s="19" t="n"/>
    </row>
    <row ht="13.5" outlineLevel="0" r="233">
      <c r="B233" s="52" t="n"/>
      <c r="C233" s="65" t="n"/>
      <c r="D233" s="65" t="n"/>
      <c r="E233" s="65" t="n"/>
      <c r="F233" s="65" t="n"/>
      <c r="G233" s="65" t="n"/>
      <c r="H233" s="65" t="n"/>
      <c r="I233" s="65" t="n"/>
      <c r="J233" s="65" t="n"/>
      <c r="K233" s="65" t="n"/>
      <c r="L233" s="65" t="n"/>
      <c r="M233" s="65" t="n"/>
      <c r="N233" s="65" t="n"/>
      <c r="O233" s="66" t="n"/>
      <c r="P233" s="145" t="n"/>
      <c r="Q233" s="68" t="n"/>
    </row>
    <row ht="26.25" outlineLevel="0" r="234">
      <c r="B234" s="64" t="s">
        <v>137</v>
      </c>
      <c r="C234" s="65" t="n">
        <v>100</v>
      </c>
      <c r="D234" s="65" t="n">
        <v>1.05</v>
      </c>
      <c r="E234" s="65" t="n">
        <v>0.18</v>
      </c>
      <c r="F234" s="65" t="n">
        <v>8.62</v>
      </c>
      <c r="G234" s="65" t="n">
        <v>40.4</v>
      </c>
      <c r="H234" s="65" t="n">
        <v>0.05</v>
      </c>
      <c r="I234" s="65" t="n">
        <v>0</v>
      </c>
      <c r="J234" s="65" t="n">
        <v>6.25</v>
      </c>
      <c r="K234" s="65" t="n">
        <v>0</v>
      </c>
      <c r="L234" s="65" t="n">
        <v>24.28</v>
      </c>
      <c r="M234" s="65" t="n">
        <v>44</v>
      </c>
      <c r="N234" s="65" t="n">
        <v>30.75</v>
      </c>
      <c r="O234" s="66" t="n">
        <v>1.08</v>
      </c>
      <c r="P234" s="145" t="n"/>
      <c r="Q234" s="68" t="n">
        <v>10</v>
      </c>
    </row>
    <row ht="13.5" outlineLevel="0" r="235">
      <c r="B235" s="50" t="s">
        <v>80</v>
      </c>
      <c r="C235" s="50" t="n">
        <v>200</v>
      </c>
      <c r="D235" s="50" t="n">
        <v>6.43</v>
      </c>
      <c r="E235" s="50" t="n">
        <v>8.7</v>
      </c>
      <c r="F235" s="50" t="n">
        <v>12.95</v>
      </c>
      <c r="G235" s="50" t="n">
        <v>105.59</v>
      </c>
      <c r="H235" s="50" t="s">
        <v>81</v>
      </c>
      <c r="I235" s="65" t="n"/>
      <c r="J235" s="50" t="n">
        <v>18.47</v>
      </c>
      <c r="K235" s="50" t="n"/>
      <c r="L235" s="50" t="n">
        <v>42.89</v>
      </c>
      <c r="M235" s="50" t="n"/>
      <c r="N235" s="50" t="n">
        <v>27.98</v>
      </c>
      <c r="O235" s="51" t="n">
        <v>1.53</v>
      </c>
      <c r="P235" s="98" t="n"/>
      <c r="Q235" s="19" t="n">
        <v>15</v>
      </c>
    </row>
    <row ht="13.5" outlineLevel="0" r="236">
      <c r="B236" s="50" t="s">
        <v>138</v>
      </c>
      <c r="C236" s="69" t="s">
        <v>139</v>
      </c>
      <c r="D236" s="50" t="n">
        <v>23.8</v>
      </c>
      <c r="E236" s="50" t="n">
        <v>19.52</v>
      </c>
      <c r="F236" s="50" t="n">
        <v>15.74</v>
      </c>
      <c r="G236" s="50" t="n">
        <v>203</v>
      </c>
      <c r="H236" s="50" t="n">
        <v>0.21</v>
      </c>
      <c r="I236" s="50" t="n">
        <v>2.25</v>
      </c>
      <c r="J236" s="50" t="n">
        <v>1.54</v>
      </c>
      <c r="K236" s="50" t="n">
        <v>0</v>
      </c>
      <c r="L236" s="50" t="n">
        <v>29.4</v>
      </c>
      <c r="M236" s="50" t="n">
        <v>234.98</v>
      </c>
      <c r="N236" s="50" t="n">
        <v>31.39</v>
      </c>
      <c r="O236" s="51" t="n">
        <v>2.8</v>
      </c>
      <c r="P236" s="98" t="n"/>
      <c r="Q236" s="19" t="n">
        <v>24</v>
      </c>
    </row>
    <row ht="13.5" outlineLevel="0" r="237">
      <c r="B237" s="65" t="s">
        <v>83</v>
      </c>
      <c r="C237" s="95" t="n">
        <v>125</v>
      </c>
      <c r="D237" s="65" t="n">
        <v>3.7</v>
      </c>
      <c r="E237" s="65" t="n">
        <v>8.64</v>
      </c>
      <c r="F237" s="65" t="n">
        <v>46.03</v>
      </c>
      <c r="G237" s="65" t="n">
        <v>284.7</v>
      </c>
      <c r="H237" s="65" t="n">
        <v>0.31</v>
      </c>
      <c r="I237" s="65" t="n">
        <v>0</v>
      </c>
      <c r="J237" s="65" t="n">
        <v>42</v>
      </c>
      <c r="K237" s="65" t="n">
        <v>42</v>
      </c>
      <c r="L237" s="65" t="n">
        <v>29.28</v>
      </c>
      <c r="M237" s="65" t="n">
        <v>159.45</v>
      </c>
      <c r="N237" s="65" t="n">
        <v>58.65</v>
      </c>
      <c r="O237" s="66" t="n">
        <v>2.31</v>
      </c>
      <c r="P237" s="145" t="n"/>
      <c r="Q237" s="68" t="n">
        <v>37</v>
      </c>
    </row>
    <row ht="13.5" outlineLevel="0" r="238">
      <c r="B238" s="50" t="s">
        <v>107</v>
      </c>
      <c r="C238" s="50" t="n">
        <v>200</v>
      </c>
      <c r="D238" s="31" t="n">
        <v>0.3</v>
      </c>
      <c r="E238" s="31" t="n">
        <v>0.2</v>
      </c>
      <c r="F238" s="31" t="n">
        <v>16.9</v>
      </c>
      <c r="G238" s="31" t="n">
        <v>70</v>
      </c>
      <c r="H238" s="31" t="n">
        <v>0.02</v>
      </c>
      <c r="I238" s="31" t="n">
        <v>0</v>
      </c>
      <c r="J238" s="31" t="n">
        <v>2</v>
      </c>
      <c r="K238" s="31" t="n">
        <v>0</v>
      </c>
      <c r="L238" s="31" t="n">
        <v>20</v>
      </c>
      <c r="M238" s="31" t="n">
        <v>12</v>
      </c>
      <c r="N238" s="31" t="n">
        <v>9</v>
      </c>
      <c r="O238" s="54" t="n">
        <v>0.4</v>
      </c>
      <c r="P238" s="98" t="n"/>
      <c r="Q238" s="19" t="n">
        <v>13</v>
      </c>
    </row>
    <row ht="13.5" outlineLevel="0" r="239">
      <c r="B239" s="50" t="s">
        <v>55</v>
      </c>
      <c r="C239" s="50" t="n">
        <v>50</v>
      </c>
      <c r="D239" s="31" t="n">
        <v>3.16</v>
      </c>
      <c r="E239" s="31" t="n">
        <v>0.4</v>
      </c>
      <c r="F239" s="31" t="n">
        <v>19.32</v>
      </c>
      <c r="G239" s="31" t="n">
        <v>93.53</v>
      </c>
      <c r="H239" s="31" t="n">
        <v>0.04</v>
      </c>
      <c r="I239" s="41" t="n"/>
      <c r="J239" s="31" t="n"/>
      <c r="K239" s="31" t="n"/>
      <c r="L239" s="31" t="n">
        <v>9.2</v>
      </c>
      <c r="M239" s="31" t="n">
        <v>34.8</v>
      </c>
      <c r="N239" s="31" t="n">
        <v>13.2</v>
      </c>
      <c r="O239" s="54" t="n">
        <v>0.44</v>
      </c>
      <c r="P239" s="98" t="n"/>
      <c r="Q239" s="19" t="n"/>
    </row>
    <row ht="13.5" outlineLevel="0" r="240">
      <c r="B240" s="50" t="s">
        <v>56</v>
      </c>
      <c r="C240" s="50" t="n">
        <v>60</v>
      </c>
      <c r="D240" s="50" t="n">
        <v>2.24</v>
      </c>
      <c r="E240" s="50" t="n">
        <v>0.44</v>
      </c>
      <c r="F240" s="50" t="n">
        <v>0.68</v>
      </c>
      <c r="G240" s="50" t="n">
        <v>91.96</v>
      </c>
      <c r="H240" s="50" t="n">
        <v>0.68</v>
      </c>
      <c r="I240" s="50" t="n"/>
      <c r="J240" s="50" t="n">
        <v>0.8</v>
      </c>
      <c r="K240" s="50" t="n"/>
      <c r="L240" s="50" t="n">
        <v>9.2</v>
      </c>
      <c r="M240" s="50" t="n">
        <v>42.4</v>
      </c>
      <c r="N240" s="50" t="n">
        <v>10</v>
      </c>
      <c r="O240" s="51" t="n">
        <v>1.24</v>
      </c>
      <c r="P240" s="147" t="n"/>
      <c r="Q240" s="19" t="n"/>
    </row>
    <row ht="13.5" outlineLevel="0" r="241">
      <c r="B241" s="19" t="n"/>
      <c r="C241" s="50" t="n"/>
      <c r="D241" s="50" t="n"/>
      <c r="E241" s="50" t="n"/>
      <c r="F241" s="50" t="n"/>
      <c r="G241" s="50" t="n"/>
      <c r="H241" s="50" t="n"/>
      <c r="I241" s="50" t="n"/>
      <c r="J241" s="50" t="n"/>
      <c r="K241" s="50" t="n"/>
      <c r="L241" s="50" t="n"/>
      <c r="M241" s="50" t="n"/>
      <c r="N241" s="50" t="n"/>
      <c r="O241" s="51" t="n"/>
      <c r="P241" s="98" t="n"/>
      <c r="Q241" s="19" t="n"/>
    </row>
    <row ht="13.5" outlineLevel="0" r="242">
      <c r="B242" s="75" t="s">
        <v>132</v>
      </c>
      <c r="C242" s="158" t="n">
        <f aca="false" ca="false" dt2D="false" dtr="false" t="normal">C234+C235+175+C237+C238+C239+C240</f>
        <v>910</v>
      </c>
      <c r="D242" s="158" t="n">
        <f aca="false" ca="false" dt2D="false" dtr="false" t="normal">SUM(D234:D241)</f>
        <v>40.68</v>
      </c>
      <c r="E242" s="158" t="n">
        <f aca="false" ca="false" dt2D="false" dtr="false" t="normal">SUM(E234:E241)</f>
        <v>38.08</v>
      </c>
      <c r="F242" s="158" t="n">
        <f aca="false" ca="false" dt2D="false" dtr="false" t="normal">SUM(F234:F241)</f>
        <v>120.24000000000001</v>
      </c>
      <c r="G242" s="158" t="n">
        <f aca="false" ca="false" dt2D="false" dtr="false" t="normal">SUM(G234:G241)</f>
        <v>889.1800000000001</v>
      </c>
      <c r="H242" s="158" t="n">
        <f aca="false" ca="false" dt2D="false" dtr="false" t="normal">SUM(H234:H241)</f>
        <v>1.31</v>
      </c>
      <c r="I242" s="158" t="n">
        <f aca="false" ca="false" dt2D="false" dtr="false" t="normal">SUM(I234:I241)</f>
        <v>2.25</v>
      </c>
      <c r="J242" s="158" t="n">
        <f aca="false" ca="false" dt2D="false" dtr="false" t="normal">SUM(J234:J241)</f>
        <v>71.05999999999999</v>
      </c>
      <c r="K242" s="158" t="n">
        <f aca="false" ca="false" dt2D="false" dtr="false" t="normal">SUM(K234:K241)</f>
        <v>42</v>
      </c>
      <c r="L242" s="158" t="n">
        <f aca="false" ca="false" dt2D="false" dtr="false" t="normal">SUM(L234:L241)</f>
        <v>164.24999999999997</v>
      </c>
      <c r="M242" s="158" t="n">
        <f aca="false" ca="false" dt2D="false" dtr="false" t="normal">SUM(M234:M241)</f>
        <v>527.63</v>
      </c>
      <c r="N242" s="158" t="n">
        <f aca="false" ca="false" dt2D="false" dtr="false" t="normal">SUM(N234:N241)</f>
        <v>180.97</v>
      </c>
      <c r="O242" s="159" t="n">
        <f aca="false" ca="false" dt2D="false" dtr="false" t="normal">SUM(O234:O241)</f>
        <v>9.8</v>
      </c>
      <c r="P242" s="160" t="n">
        <f aca="false" ca="false" dt2D="false" dtr="false" t="normal">G242/2720*100</f>
        <v>32.69044117647059</v>
      </c>
      <c r="Q242" s="206" t="n"/>
    </row>
    <row ht="13.5" outlineLevel="0" r="243">
      <c r="B243" s="19" t="s">
        <v>81</v>
      </c>
      <c r="C243" s="50" t="n"/>
      <c r="D243" s="50" t="n"/>
      <c r="E243" s="50" t="n"/>
      <c r="F243" s="50" t="n"/>
      <c r="G243" s="50" t="n"/>
      <c r="H243" s="50" t="n"/>
      <c r="I243" s="50" t="n"/>
      <c r="J243" s="50" t="n"/>
      <c r="K243" s="50" t="n"/>
      <c r="L243" s="50" t="n"/>
      <c r="M243" s="50" t="n"/>
      <c r="N243" s="50" t="n"/>
      <c r="O243" s="51" t="n"/>
      <c r="P243" s="207" t="n"/>
      <c r="Q243" s="19" t="n"/>
    </row>
    <row ht="13.5" outlineLevel="0" r="244">
      <c r="B244" s="123" t="s">
        <v>58</v>
      </c>
      <c r="C244" s="123" t="n">
        <f aca="false" ca="false" dt2D="false" dtr="false" t="normal">C231+C242</f>
        <v>1470</v>
      </c>
      <c r="D244" s="124" t="n">
        <f aca="false" ca="false" dt2D="false" dtr="false" t="normal">D231+D242</f>
        <v>52.36</v>
      </c>
      <c r="E244" s="124" t="n">
        <f aca="false" ca="false" dt2D="false" dtr="false" t="normal">E231+E242</f>
        <v>54.269999999999996</v>
      </c>
      <c r="F244" s="124" t="n">
        <f aca="false" ca="false" dt2D="false" dtr="false" t="normal">F231+F242</f>
        <v>211.11</v>
      </c>
      <c r="G244" s="124" t="n">
        <f aca="false" ca="false" dt2D="false" dtr="false" t="normal">G231+G242</f>
        <v>1438.14</v>
      </c>
      <c r="H244" s="124" t="n">
        <f aca="false" ca="false" dt2D="false" dtr="false" t="normal">H231+H242</f>
        <v>1.37</v>
      </c>
      <c r="I244" s="124" t="n">
        <f aca="false" ca="false" dt2D="false" dtr="false" t="normal">I231+I242</f>
        <v>2.66</v>
      </c>
      <c r="J244" s="124" t="n">
        <f aca="false" ca="false" dt2D="false" dtr="false" t="normal">J231+J242</f>
        <v>80.25999999999999</v>
      </c>
      <c r="K244" s="124" t="n">
        <f aca="false" ca="false" dt2D="false" dtr="false" t="normal">K231+K242</f>
        <v>42.01</v>
      </c>
      <c r="L244" s="124" t="n">
        <f aca="false" ca="false" dt2D="false" dtr="false" t="normal">L231+L242</f>
        <v>419.94999999999993</v>
      </c>
      <c r="M244" s="124" t="n">
        <f aca="false" ca="false" dt2D="false" dtr="false" t="normal">M231+M242</f>
        <v>635.03</v>
      </c>
      <c r="N244" s="124" t="n">
        <f aca="false" ca="false" dt2D="false" dtr="false" t="normal">N231+N242</f>
        <v>310.37</v>
      </c>
      <c r="O244" s="161" t="n">
        <f aca="false" ca="false" dt2D="false" dtr="false" t="normal">O231+O242</f>
        <v>17.04</v>
      </c>
      <c r="P244" s="162" t="n">
        <f aca="false" ca="false" dt2D="false" dtr="false" t="normal">P231+P242</f>
        <v>52.87279411764706</v>
      </c>
      <c r="Q244" s="208" t="n"/>
    </row>
    <row outlineLevel="0" r="246">
      <c r="B246" s="10" t="s">
        <v>140</v>
      </c>
      <c r="C246" s="10" t="s"/>
    </row>
    <row outlineLevel="0" r="247">
      <c r="B247" s="10" t="s">
        <v>120</v>
      </c>
      <c r="C247" s="10" t="s"/>
    </row>
    <row outlineLevel="0" r="248">
      <c r="B248" s="11" t="s">
        <v>18</v>
      </c>
      <c r="C248" s="11" t="s"/>
    </row>
    <row outlineLevel="0" r="249">
      <c r="B249" s="10" t="s">
        <v>141</v>
      </c>
      <c r="C249" s="10" t="s"/>
    </row>
    <row ht="13.5" outlineLevel="0" r="250">
      <c r="B250" s="12" t="n"/>
      <c r="C250" s="13" t="s"/>
      <c r="G250" s="14" t="s">
        <v>142</v>
      </c>
      <c r="H250" s="15" t="s"/>
      <c r="I250" s="15" t="s"/>
      <c r="J250" s="15" t="s"/>
      <c r="K250" s="16" t="s"/>
    </row>
    <row customHeight="true" ht="13.5" outlineLevel="0" r="251">
      <c r="B251" s="19" t="s">
        <v>23</v>
      </c>
      <c r="C251" s="19" t="s">
        <v>24</v>
      </c>
      <c r="D251" s="19" t="s">
        <v>25</v>
      </c>
      <c r="E251" s="19" t="n"/>
      <c r="F251" s="19" t="n"/>
      <c r="G251" s="22" t="s">
        <v>26</v>
      </c>
      <c r="H251" s="23" t="s">
        <v>27</v>
      </c>
      <c r="I251" s="23" t="n"/>
      <c r="J251" s="23" t="n"/>
      <c r="K251" s="23" t="n"/>
      <c r="L251" s="19" t="s">
        <v>28</v>
      </c>
      <c r="M251" s="19" t="n"/>
      <c r="N251" s="19" t="n"/>
      <c r="O251" s="26" t="n"/>
      <c r="P251" s="150" t="s">
        <v>29</v>
      </c>
      <c r="Q251" s="19" t="s">
        <v>22</v>
      </c>
    </row>
    <row ht="13.5" outlineLevel="0" r="252">
      <c r="B252" s="19" t="n"/>
      <c r="C252" s="19" t="n"/>
      <c r="D252" s="19" t="s">
        <v>30</v>
      </c>
      <c r="E252" s="19" t="s">
        <v>31</v>
      </c>
      <c r="F252" s="19" t="s">
        <v>32</v>
      </c>
      <c r="G252" s="22" t="n"/>
      <c r="H252" s="19" t="s">
        <v>33</v>
      </c>
      <c r="I252" s="19" t="s">
        <v>34</v>
      </c>
      <c r="J252" s="19" t="s">
        <v>35</v>
      </c>
      <c r="K252" s="19" t="s">
        <v>36</v>
      </c>
      <c r="L252" s="19" t="s">
        <v>37</v>
      </c>
      <c r="M252" s="19" t="s">
        <v>38</v>
      </c>
      <c r="N252" s="19" t="s">
        <v>39</v>
      </c>
      <c r="O252" s="26" t="s">
        <v>40</v>
      </c>
      <c r="P252" s="150" t="n"/>
      <c r="Q252" s="19" t="n"/>
    </row>
    <row ht="13.5" outlineLevel="0" r="253">
      <c r="B253" s="37" t="s">
        <v>41</v>
      </c>
      <c r="C253" s="19" t="n"/>
      <c r="D253" s="19" t="n"/>
      <c r="E253" s="19" t="n"/>
      <c r="F253" s="19" t="n"/>
      <c r="G253" s="19" t="n"/>
      <c r="H253" s="30" t="n"/>
      <c r="I253" s="30" t="n"/>
      <c r="J253" s="19" t="n"/>
      <c r="K253" s="19" t="n"/>
      <c r="L253" s="19" t="n"/>
      <c r="M253" s="19" t="n"/>
      <c r="N253" s="19" t="n"/>
      <c r="O253" s="26" t="n"/>
      <c r="P253" s="150" t="n"/>
      <c r="Q253" s="39" t="n"/>
    </row>
    <row ht="15.75" outlineLevel="0" r="254">
      <c r="B254" s="31" t="s">
        <v>42</v>
      </c>
      <c r="C254" s="31" t="n">
        <v>200</v>
      </c>
      <c r="D254" s="31" t="n">
        <v>5.97</v>
      </c>
      <c r="E254" s="40" t="n">
        <v>5.48</v>
      </c>
      <c r="F254" s="40" t="n">
        <v>19.08</v>
      </c>
      <c r="G254" s="40" t="n">
        <v>181</v>
      </c>
      <c r="H254" s="31" t="n">
        <v>0.11</v>
      </c>
      <c r="I254" s="41" t="n">
        <v>0</v>
      </c>
      <c r="J254" s="40" t="n">
        <v>0.91</v>
      </c>
      <c r="K254" s="31" t="n">
        <v>30.6</v>
      </c>
      <c r="L254" s="40" t="n">
        <v>160.88</v>
      </c>
      <c r="M254" s="31" t="n">
        <v>165.66</v>
      </c>
      <c r="N254" s="31" t="n">
        <v>46.46</v>
      </c>
      <c r="O254" s="42" t="n">
        <v>1.13</v>
      </c>
      <c r="P254" s="94" t="n"/>
      <c r="Q254" s="31" t="n">
        <v>29</v>
      </c>
    </row>
    <row ht="13.5" outlineLevel="0" r="255">
      <c r="B255" s="19" t="s">
        <v>102</v>
      </c>
      <c r="C255" s="69" t="n">
        <v>200</v>
      </c>
      <c r="D255" s="69" t="n">
        <v>0.2</v>
      </c>
      <c r="E255" s="69" t="n">
        <v>0.05</v>
      </c>
      <c r="F255" s="69" t="n">
        <v>15.1</v>
      </c>
      <c r="G255" s="69" t="n">
        <v>57</v>
      </c>
      <c r="H255" s="70" t="n">
        <v>0</v>
      </c>
      <c r="I255" s="70" t="n">
        <v>0</v>
      </c>
      <c r="J255" s="69" t="n"/>
      <c r="K255" s="69" t="n">
        <v>0.09</v>
      </c>
      <c r="L255" s="69" t="n">
        <v>0.09</v>
      </c>
      <c r="M255" s="69" t="n">
        <v>0</v>
      </c>
      <c r="N255" s="69" t="n">
        <v>3.9</v>
      </c>
      <c r="O255" s="71" t="n">
        <v>0.8</v>
      </c>
      <c r="P255" s="98" t="n"/>
      <c r="Q255" s="19" t="n">
        <v>48</v>
      </c>
    </row>
    <row ht="13.5" outlineLevel="0" r="256">
      <c r="B256" s="19" t="s">
        <v>62</v>
      </c>
      <c r="C256" s="49" t="s">
        <v>63</v>
      </c>
      <c r="D256" s="69" t="n">
        <v>4.64</v>
      </c>
      <c r="E256" s="95" t="n">
        <v>12.22</v>
      </c>
      <c r="F256" s="96" t="n">
        <v>13.222</v>
      </c>
      <c r="G256" s="69" t="n">
        <v>149.7</v>
      </c>
      <c r="H256" s="70" t="n">
        <v>0.01</v>
      </c>
      <c r="I256" s="70" t="n">
        <v>5.99</v>
      </c>
      <c r="J256" s="69" t="n">
        <v>0.14</v>
      </c>
      <c r="K256" s="69" t="n">
        <v>52</v>
      </c>
      <c r="L256" s="69" t="n">
        <v>176</v>
      </c>
      <c r="M256" s="69" t="n">
        <v>100</v>
      </c>
      <c r="N256" s="69" t="n">
        <v>7</v>
      </c>
      <c r="O256" s="71" t="n">
        <v>0.2</v>
      </c>
      <c r="P256" s="98" t="n"/>
      <c r="Q256" s="19" t="n">
        <v>78</v>
      </c>
    </row>
    <row ht="13.5" outlineLevel="0" r="257">
      <c r="B257" s="19" t="s">
        <v>143</v>
      </c>
      <c r="C257" s="69" t="s">
        <v>46</v>
      </c>
      <c r="D257" s="69" t="n">
        <v>1.4</v>
      </c>
      <c r="E257" s="69" t="n">
        <v>0.55</v>
      </c>
      <c r="F257" s="69" t="n">
        <v>18.9</v>
      </c>
      <c r="G257" s="69" t="n">
        <v>141.76</v>
      </c>
      <c r="H257" s="70" t="n">
        <v>0</v>
      </c>
      <c r="I257" s="70" t="n">
        <v>0</v>
      </c>
      <c r="J257" s="69" t="n">
        <v>9</v>
      </c>
      <c r="K257" s="69" t="n">
        <v>0</v>
      </c>
      <c r="L257" s="69" t="n">
        <v>7.88</v>
      </c>
      <c r="M257" s="69" t="n">
        <v>28.66</v>
      </c>
      <c r="N257" s="69" t="n">
        <v>37.8</v>
      </c>
      <c r="O257" s="71" t="n">
        <v>0.5</v>
      </c>
      <c r="P257" s="209" t="n"/>
      <c r="Q257" s="19" t="n">
        <v>105</v>
      </c>
    </row>
    <row ht="13.5" outlineLevel="0" r="258">
      <c r="B258" s="58" t="s">
        <v>48</v>
      </c>
      <c r="C258" s="58" t="n">
        <f aca="false" ca="false" dt2D="false" dtr="false" t="normal">C254+C255+68+100</f>
        <v>568</v>
      </c>
      <c r="D258" s="59" t="n">
        <f aca="false" ca="false" dt2D="false" dtr="false" t="normal">SUM(D254:D257)</f>
        <v>12.209999999999999</v>
      </c>
      <c r="E258" s="59" t="n">
        <f aca="false" ca="false" dt2D="false" dtr="false" t="normal">SUM(E254:E257)</f>
        <v>18.3</v>
      </c>
      <c r="F258" s="59" t="n">
        <f aca="false" ca="false" dt2D="false" dtr="false" t="normal">SUM(F254:F257)</f>
        <v>66.30199999999999</v>
      </c>
      <c r="G258" s="59" t="n">
        <f aca="false" ca="false" dt2D="false" dtr="false" t="normal">SUM(G254:G257)</f>
        <v>529.46</v>
      </c>
      <c r="H258" s="59" t="n">
        <f aca="false" ca="false" dt2D="false" dtr="false" t="normal">SUM(H254:H257)</f>
        <v>0.12</v>
      </c>
      <c r="I258" s="59" t="n">
        <f aca="false" ca="false" dt2D="false" dtr="false" t="normal">SUM(I254:I257)</f>
        <v>5.99</v>
      </c>
      <c r="J258" s="59" t="n">
        <f aca="false" ca="false" dt2D="false" dtr="false" t="normal">SUM(J254:J257)</f>
        <v>10.05</v>
      </c>
      <c r="K258" s="59" t="n">
        <f aca="false" ca="false" dt2D="false" dtr="false" t="normal">SUM(K254:K257)</f>
        <v>82.69</v>
      </c>
      <c r="L258" s="59" t="n">
        <f aca="false" ca="false" dt2D="false" dtr="false" t="normal">SUM(L254:L257)</f>
        <v>344.85</v>
      </c>
      <c r="M258" s="59" t="n">
        <f aca="false" ca="false" dt2D="false" dtr="false" t="normal">SUM(M254:M257)</f>
        <v>294.32</v>
      </c>
      <c r="N258" s="59" t="n">
        <f aca="false" ca="false" dt2D="false" dtr="false" t="normal">SUM(N254:N257)</f>
        <v>95.16</v>
      </c>
      <c r="O258" s="60" t="n">
        <f aca="false" ca="false" dt2D="false" dtr="false" t="normal">SUM(O254:O257)</f>
        <v>2.63</v>
      </c>
      <c r="P258" s="154" t="n">
        <f aca="false" ca="false" dt2D="false" dtr="false" t="normal">G258/2720*100</f>
        <v>19.46544117647059</v>
      </c>
      <c r="Q258" s="62" t="n"/>
    </row>
    <row ht="15" outlineLevel="0" r="259">
      <c r="B259" s="167" t="s">
        <v>49</v>
      </c>
      <c r="C259" s="50" t="n"/>
      <c r="D259" s="50" t="n"/>
      <c r="E259" s="50" t="n"/>
      <c r="F259" s="50" t="n"/>
      <c r="G259" s="50" t="n"/>
      <c r="H259" s="50" t="n"/>
      <c r="I259" s="50" t="n"/>
      <c r="J259" s="50" t="n"/>
      <c r="K259" s="50" t="n"/>
      <c r="L259" s="50" t="n"/>
      <c r="M259" s="50" t="n"/>
      <c r="N259" s="50" t="n"/>
      <c r="O259" s="51" t="n"/>
      <c r="P259" s="98" t="n"/>
      <c r="Q259" s="19" t="n"/>
    </row>
    <row ht="15.75" outlineLevel="0" r="260">
      <c r="B260" s="64" t="s">
        <v>79</v>
      </c>
      <c r="C260" s="65" t="n">
        <v>100</v>
      </c>
      <c r="D260" s="65" t="n">
        <v>8.29</v>
      </c>
      <c r="E260" s="65" t="n">
        <v>6.8</v>
      </c>
      <c r="F260" s="65" t="n">
        <v>6.73</v>
      </c>
      <c r="G260" s="65" t="n">
        <v>58</v>
      </c>
      <c r="H260" s="65" t="n">
        <v>0.27</v>
      </c>
      <c r="I260" s="65" t="n">
        <v>5.81</v>
      </c>
      <c r="J260" s="65" t="n">
        <v>18.95</v>
      </c>
      <c r="K260" s="65" t="n">
        <v>0.27</v>
      </c>
      <c r="L260" s="65" t="n">
        <v>74.81</v>
      </c>
      <c r="M260" s="65" t="n">
        <v>121.45</v>
      </c>
      <c r="N260" s="65" t="n">
        <v>42.79</v>
      </c>
      <c r="O260" s="66" t="n">
        <v>3.48</v>
      </c>
      <c r="P260" s="144" t="n"/>
      <c r="Q260" s="68" t="n">
        <v>3</v>
      </c>
    </row>
    <row ht="13.5" outlineLevel="0" r="261">
      <c r="B261" s="50" t="s">
        <v>94</v>
      </c>
      <c r="C261" s="50" t="n">
        <v>250</v>
      </c>
      <c r="D261" s="50" t="n">
        <v>2.1</v>
      </c>
      <c r="E261" s="50" t="n">
        <v>4.48</v>
      </c>
      <c r="F261" s="50" t="n">
        <v>14.69</v>
      </c>
      <c r="G261" s="50" t="n">
        <v>122.96</v>
      </c>
      <c r="H261" s="50" t="n">
        <v>0.14</v>
      </c>
      <c r="I261" s="50" t="n"/>
      <c r="J261" s="50" t="n">
        <v>8.5</v>
      </c>
      <c r="K261" s="50" t="n">
        <v>0</v>
      </c>
      <c r="L261" s="50" t="n">
        <v>32.14</v>
      </c>
      <c r="M261" s="50" t="n">
        <v>86.84</v>
      </c>
      <c r="N261" s="50" t="n">
        <v>53.78</v>
      </c>
      <c r="O261" s="51" t="n">
        <v>0.09</v>
      </c>
      <c r="P261" s="98" t="n"/>
      <c r="Q261" s="19" t="n">
        <v>18</v>
      </c>
    </row>
    <row ht="13.5" outlineLevel="0" r="262">
      <c r="B262" s="50" t="s">
        <v>144</v>
      </c>
      <c r="C262" s="69" t="s">
        <v>145</v>
      </c>
      <c r="D262" s="50" t="n">
        <v>11.03</v>
      </c>
      <c r="E262" s="50" t="n">
        <v>7.21</v>
      </c>
      <c r="F262" s="50" t="n">
        <v>16.49</v>
      </c>
      <c r="G262" s="50" t="n">
        <v>195</v>
      </c>
      <c r="H262" s="50" t="n">
        <v>0.13</v>
      </c>
      <c r="I262" s="50" t="n">
        <v>0</v>
      </c>
      <c r="J262" s="50" t="n">
        <v>4.36</v>
      </c>
      <c r="K262" s="50" t="n">
        <v>0.01</v>
      </c>
      <c r="L262" s="50" t="n">
        <v>67.74</v>
      </c>
      <c r="M262" s="50" t="n">
        <v>129.61</v>
      </c>
      <c r="N262" s="50" t="n">
        <v>77.7</v>
      </c>
      <c r="O262" s="51" t="n">
        <v>1.25</v>
      </c>
      <c r="P262" s="98" t="n"/>
      <c r="Q262" s="19" t="n">
        <v>30</v>
      </c>
    </row>
    <row ht="13.5" outlineLevel="0" r="263">
      <c r="B263" s="50" t="s">
        <v>96</v>
      </c>
      <c r="C263" s="50" t="n">
        <v>150</v>
      </c>
      <c r="D263" s="50" t="n">
        <v>3.96</v>
      </c>
      <c r="E263" s="50" t="n">
        <v>5.6</v>
      </c>
      <c r="F263" s="50" t="n">
        <v>22.05</v>
      </c>
      <c r="G263" s="50" t="n">
        <v>183</v>
      </c>
      <c r="H263" s="50" t="n">
        <v>0</v>
      </c>
      <c r="I263" s="50" t="n"/>
      <c r="J263" s="50" t="n">
        <v>21</v>
      </c>
      <c r="K263" s="50" t="n">
        <v>0</v>
      </c>
      <c r="L263" s="50" t="n">
        <v>42.45</v>
      </c>
      <c r="M263" s="50" t="n">
        <v>25.2</v>
      </c>
      <c r="N263" s="50" t="n">
        <v>24.1</v>
      </c>
      <c r="O263" s="51" t="n">
        <v>1</v>
      </c>
      <c r="P263" s="98" t="n"/>
      <c r="Q263" s="19" t="n">
        <v>38</v>
      </c>
    </row>
    <row ht="13.5" outlineLevel="0" r="264">
      <c r="B264" s="50" t="s">
        <v>72</v>
      </c>
      <c r="C264" s="50" t="n">
        <v>200</v>
      </c>
      <c r="D264" s="50" t="n">
        <v>1</v>
      </c>
      <c r="E264" s="50" t="n">
        <v>0</v>
      </c>
      <c r="F264" s="50" t="n">
        <v>25.4</v>
      </c>
      <c r="G264" s="50" t="n">
        <v>50</v>
      </c>
      <c r="H264" s="50" t="n">
        <v>0</v>
      </c>
      <c r="I264" s="65" t="n">
        <v>0</v>
      </c>
      <c r="J264" s="50" t="n">
        <v>8</v>
      </c>
      <c r="K264" s="50" t="n">
        <v>0</v>
      </c>
      <c r="L264" s="50" t="n">
        <v>40</v>
      </c>
      <c r="M264" s="50" t="n">
        <v>0</v>
      </c>
      <c r="N264" s="50" t="n">
        <v>20</v>
      </c>
      <c r="O264" s="51" t="n">
        <v>0.4</v>
      </c>
      <c r="P264" s="98" t="n"/>
      <c r="Q264" s="50" t="n">
        <v>13</v>
      </c>
    </row>
    <row ht="13.5" outlineLevel="0" r="265">
      <c r="B265" s="50" t="s">
        <v>55</v>
      </c>
      <c r="C265" s="50" t="n">
        <v>50</v>
      </c>
      <c r="D265" s="31" t="n">
        <v>3.16</v>
      </c>
      <c r="E265" s="31" t="n">
        <v>0.4</v>
      </c>
      <c r="F265" s="31" t="n">
        <v>19.32</v>
      </c>
      <c r="G265" s="31" t="n">
        <v>93.53</v>
      </c>
      <c r="H265" s="31" t="n">
        <v>0.04</v>
      </c>
      <c r="I265" s="41" t="n"/>
      <c r="J265" s="31" t="n"/>
      <c r="K265" s="31" t="n"/>
      <c r="L265" s="31" t="n">
        <v>9.2</v>
      </c>
      <c r="M265" s="31" t="n">
        <v>34.8</v>
      </c>
      <c r="N265" s="31" t="n">
        <v>13.2</v>
      </c>
      <c r="O265" s="54" t="n">
        <v>0.44</v>
      </c>
      <c r="P265" s="98" t="n"/>
      <c r="Q265" s="19" t="n"/>
    </row>
    <row ht="13.5" outlineLevel="0" r="266">
      <c r="B266" s="50" t="s">
        <v>56</v>
      </c>
      <c r="C266" s="50" t="n">
        <v>60</v>
      </c>
      <c r="D266" s="50" t="n">
        <v>2.24</v>
      </c>
      <c r="E266" s="50" t="n">
        <v>0.44</v>
      </c>
      <c r="F266" s="50" t="n">
        <v>0.68</v>
      </c>
      <c r="G266" s="50" t="n">
        <v>91.96</v>
      </c>
      <c r="H266" s="50" t="n">
        <v>0.68</v>
      </c>
      <c r="I266" s="50" t="n">
        <v>0.8</v>
      </c>
      <c r="J266" s="50" t="n"/>
      <c r="K266" s="50" t="n"/>
      <c r="L266" s="50" t="n">
        <v>9.2</v>
      </c>
      <c r="M266" s="50" t="n">
        <v>42.4</v>
      </c>
      <c r="N266" s="50" t="n">
        <v>10</v>
      </c>
      <c r="O266" s="51" t="n">
        <v>1.24</v>
      </c>
      <c r="P266" s="210" t="n"/>
      <c r="Q266" s="19" t="n"/>
    </row>
    <row ht="13.5" outlineLevel="0" r="267">
      <c r="B267" s="19" t="n"/>
      <c r="C267" s="50" t="n"/>
      <c r="D267" s="50" t="n"/>
      <c r="E267" s="50" t="n"/>
      <c r="F267" s="50" t="n"/>
      <c r="G267" s="50" t="n"/>
      <c r="H267" s="50" t="n"/>
      <c r="I267" s="50" t="n"/>
      <c r="J267" s="50" t="n"/>
      <c r="K267" s="50" t="n"/>
      <c r="L267" s="50" t="n"/>
      <c r="M267" s="50" t="n"/>
      <c r="N267" s="50" t="n"/>
      <c r="O267" s="51" t="n"/>
      <c r="P267" s="211" t="n"/>
      <c r="Q267" s="19" t="n"/>
    </row>
    <row ht="13.5" outlineLevel="0" r="268">
      <c r="B268" s="75" t="s">
        <v>132</v>
      </c>
      <c r="C268" s="158" t="n">
        <f aca="false" ca="false" dt2D="false" dtr="false" t="normal">C260+C261+150+C263+C264+C265+C266</f>
        <v>960</v>
      </c>
      <c r="D268" s="158" t="n">
        <f aca="false" ca="false" dt2D="false" dtr="false" t="normal">SUM(D260:D267)</f>
        <v>31.78</v>
      </c>
      <c r="E268" s="158" t="n">
        <f aca="false" ca="false" dt2D="false" dtr="false" t="normal">SUM(E260:E267)</f>
        <v>24.930000000000003</v>
      </c>
      <c r="F268" s="158" t="n">
        <f aca="false" ca="false" dt2D="false" dtr="false" t="normal">SUM(F260:F267)</f>
        <v>105.35999999999999</v>
      </c>
      <c r="G268" s="158" t="n">
        <f aca="false" ca="false" dt2D="false" dtr="false" t="normal">SUM(G260:G267)</f>
        <v>794.45</v>
      </c>
      <c r="H268" s="158" t="n">
        <f aca="false" ca="false" dt2D="false" dtr="false" t="normal">SUM(H260:H267)</f>
        <v>1.2600000000000002</v>
      </c>
      <c r="I268" s="158" t="n">
        <f aca="false" ca="false" dt2D="false" dtr="false" t="normal">SUM(I260:I267)</f>
        <v>6.609999999999999</v>
      </c>
      <c r="J268" s="158" t="n">
        <f aca="false" ca="false" dt2D="false" dtr="false" t="normal">SUM(J260:J267)</f>
        <v>60.81</v>
      </c>
      <c r="K268" s="158" t="n">
        <f aca="false" ca="false" dt2D="false" dtr="false" t="normal">SUM(K260:K267)</f>
        <v>0.28</v>
      </c>
      <c r="L268" s="158" t="n">
        <f aca="false" ca="false" dt2D="false" dtr="false" t="normal">SUM(L260:L267)</f>
        <v>275.53999999999996</v>
      </c>
      <c r="M268" s="158" t="n">
        <f aca="false" ca="false" dt2D="false" dtr="false" t="normal">SUM(M260:M267)</f>
        <v>440.3</v>
      </c>
      <c r="N268" s="158" t="n">
        <f aca="false" ca="false" dt2D="false" dtr="false" t="normal">SUM(N260:N267)</f>
        <v>241.56999999999996</v>
      </c>
      <c r="O268" s="159" t="n">
        <f aca="false" ca="false" dt2D="false" dtr="false" t="normal">SUM(O260:O267)</f>
        <v>7.900000000000001</v>
      </c>
      <c r="P268" s="160" t="n">
        <f aca="false" ca="false" dt2D="false" dtr="false" t="normal">G268/2720*100</f>
        <v>29.207720588235297</v>
      </c>
      <c r="Q268" s="39" t="n"/>
    </row>
    <row ht="13.5" outlineLevel="0" r="269">
      <c r="B269" s="19" t="s">
        <v>81</v>
      </c>
      <c r="C269" s="50" t="n"/>
      <c r="D269" s="50" t="n"/>
      <c r="E269" s="50" t="n"/>
      <c r="F269" s="50" t="n"/>
      <c r="G269" s="50" t="n"/>
      <c r="H269" s="50" t="n"/>
      <c r="I269" s="50" t="n"/>
      <c r="J269" s="50" t="n"/>
      <c r="K269" s="50" t="n"/>
      <c r="L269" s="50" t="n"/>
      <c r="M269" s="50" t="n"/>
      <c r="N269" s="50" t="n"/>
      <c r="O269" s="51" t="n"/>
      <c r="P269" s="98" t="n"/>
      <c r="Q269" s="19" t="n"/>
    </row>
    <row ht="13.5" outlineLevel="0" r="270">
      <c r="B270" s="123" t="s">
        <v>58</v>
      </c>
      <c r="C270" s="123" t="n">
        <f aca="false" ca="false" dt2D="false" dtr="false" t="normal">C258+C268</f>
        <v>1528</v>
      </c>
      <c r="D270" s="124" t="n">
        <f aca="false" ca="false" dt2D="false" dtr="false" t="normal">D258+D268</f>
        <v>43.99</v>
      </c>
      <c r="E270" s="124" t="n">
        <f aca="false" ca="false" dt2D="false" dtr="false" t="normal">E258+E268</f>
        <v>43.230000000000004</v>
      </c>
      <c r="F270" s="124" t="n">
        <f aca="false" ca="false" dt2D="false" dtr="false" t="normal">F258+F268</f>
        <v>171.66199999999998</v>
      </c>
      <c r="G270" s="124" t="n">
        <f aca="false" ca="false" dt2D="false" dtr="false" t="normal">G258+G268</f>
        <v>1323.91</v>
      </c>
      <c r="H270" s="124" t="n">
        <f aca="false" ca="false" dt2D="false" dtr="false" t="normal">H258+H268</f>
        <v>1.3800000000000003</v>
      </c>
      <c r="I270" s="124" t="n">
        <f aca="false" ca="false" dt2D="false" dtr="false" t="normal">I258+I268</f>
        <v>12.6</v>
      </c>
      <c r="J270" s="124" t="n">
        <f aca="false" ca="false" dt2D="false" dtr="false" t="normal">J258+J268</f>
        <v>70.86</v>
      </c>
      <c r="K270" s="124" t="n">
        <f aca="false" ca="false" dt2D="false" dtr="false" t="normal">K258+K268</f>
        <v>82.97</v>
      </c>
      <c r="L270" s="124" t="n">
        <f aca="false" ca="false" dt2D="false" dtr="false" t="normal">L258+L268</f>
        <v>620.39</v>
      </c>
      <c r="M270" s="124" t="n">
        <f aca="false" ca="false" dt2D="false" dtr="false" t="normal">M258+M268</f>
        <v>734.62</v>
      </c>
      <c r="N270" s="124" t="n">
        <f aca="false" ca="false" dt2D="false" dtr="false" t="normal">N258+N268</f>
        <v>336.72999999999996</v>
      </c>
      <c r="O270" s="161" t="n">
        <f aca="false" ca="false" dt2D="false" dtr="false" t="normal">O258+O268</f>
        <v>10.530000000000001</v>
      </c>
      <c r="P270" s="162" t="n">
        <f aca="false" ca="false" dt2D="false" dtr="false" t="normal">P258+P268</f>
        <v>48.67316176470589</v>
      </c>
      <c r="Q270" s="39" t="n"/>
    </row>
    <row outlineLevel="0" r="272">
      <c r="B272" s="10" t="s">
        <v>146</v>
      </c>
      <c r="C272" s="10" t="s"/>
    </row>
    <row outlineLevel="0" r="273">
      <c r="B273" s="10" t="s">
        <v>120</v>
      </c>
      <c r="C273" s="10" t="s"/>
    </row>
    <row outlineLevel="0" r="274">
      <c r="B274" s="11" t="s">
        <v>18</v>
      </c>
      <c r="C274" s="11" t="s"/>
    </row>
    <row outlineLevel="0" r="275">
      <c r="B275" s="10" t="s">
        <v>147</v>
      </c>
      <c r="C275" s="10" t="s"/>
    </row>
    <row ht="13.5" outlineLevel="0" r="276">
      <c r="B276" s="12" t="n"/>
      <c r="C276" s="13" t="s"/>
      <c r="G276" s="14" t="s">
        <v>148</v>
      </c>
      <c r="H276" s="15" t="s"/>
      <c r="I276" s="15" t="s"/>
      <c r="J276" s="15" t="s"/>
      <c r="K276" s="16" t="s"/>
    </row>
    <row customHeight="true" ht="13.5" outlineLevel="0" r="277">
      <c r="B277" s="19" t="s">
        <v>23</v>
      </c>
      <c r="C277" s="19" t="s">
        <v>24</v>
      </c>
      <c r="D277" s="19" t="s">
        <v>25</v>
      </c>
      <c r="E277" s="19" t="n"/>
      <c r="F277" s="19" t="n"/>
      <c r="G277" s="22" t="s">
        <v>26</v>
      </c>
      <c r="H277" s="23" t="s">
        <v>27</v>
      </c>
      <c r="I277" s="23" t="n"/>
      <c r="J277" s="23" t="n"/>
      <c r="K277" s="23" t="n"/>
      <c r="L277" s="19" t="s">
        <v>28</v>
      </c>
      <c r="M277" s="19" t="n"/>
      <c r="N277" s="19" t="n"/>
      <c r="O277" s="26" t="n"/>
      <c r="P277" s="130" t="s">
        <v>29</v>
      </c>
      <c r="Q277" s="19" t="s">
        <v>22</v>
      </c>
    </row>
    <row customHeight="true" ht="13.5" outlineLevel="0" r="278">
      <c r="B278" s="19" t="n"/>
      <c r="C278" s="19" t="n"/>
      <c r="D278" s="19" t="s">
        <v>30</v>
      </c>
      <c r="E278" s="19" t="s">
        <v>31</v>
      </c>
      <c r="F278" s="19" t="s">
        <v>32</v>
      </c>
      <c r="G278" s="22" t="n"/>
      <c r="H278" s="19" t="s">
        <v>33</v>
      </c>
      <c r="I278" s="19" t="s">
        <v>34</v>
      </c>
      <c r="J278" s="19" t="s">
        <v>35</v>
      </c>
      <c r="K278" s="19" t="s">
        <v>36</v>
      </c>
      <c r="L278" s="19" t="s">
        <v>37</v>
      </c>
      <c r="M278" s="19" t="s">
        <v>38</v>
      </c>
      <c r="N278" s="19" t="s">
        <v>39</v>
      </c>
      <c r="O278" s="26" t="s">
        <v>40</v>
      </c>
      <c r="P278" s="130" t="n"/>
      <c r="Q278" s="19" t="n"/>
    </row>
    <row customHeight="true" ht="13.5" outlineLevel="0" r="279">
      <c r="B279" s="37" t="s">
        <v>41</v>
      </c>
      <c r="C279" s="19" t="n"/>
      <c r="D279" s="19" t="n"/>
      <c r="E279" s="19" t="n"/>
      <c r="F279" s="19" t="n"/>
      <c r="G279" s="19" t="n"/>
      <c r="H279" s="30" t="n"/>
      <c r="I279" s="30" t="n"/>
      <c r="J279" s="19" t="n"/>
      <c r="K279" s="19" t="n"/>
      <c r="L279" s="19" t="n"/>
      <c r="M279" s="19" t="n"/>
      <c r="N279" s="19" t="n"/>
      <c r="O279" s="26" t="n"/>
      <c r="P279" s="130" t="n"/>
      <c r="Q279" s="39" t="n"/>
    </row>
    <row ht="15.75" outlineLevel="0" r="280">
      <c r="B280" s="133" t="s">
        <v>75</v>
      </c>
      <c r="C280" s="69" t="n">
        <v>200</v>
      </c>
      <c r="D280" s="69" t="n">
        <v>10.5</v>
      </c>
      <c r="E280" s="134" t="n">
        <v>11.11</v>
      </c>
      <c r="F280" s="134" t="n">
        <v>41.1</v>
      </c>
      <c r="G280" s="134" t="n">
        <v>281</v>
      </c>
      <c r="H280" s="69" t="n">
        <v>0.26</v>
      </c>
      <c r="I280" s="69" t="n">
        <v>0</v>
      </c>
      <c r="J280" s="134" t="n">
        <v>1.2</v>
      </c>
      <c r="K280" s="69" t="n">
        <v>81</v>
      </c>
      <c r="L280" s="134" t="n">
        <v>158.6</v>
      </c>
      <c r="M280" s="69" t="n">
        <v>257.3</v>
      </c>
      <c r="N280" s="69" t="n">
        <v>86.7</v>
      </c>
      <c r="O280" s="135" t="n">
        <v>2.75</v>
      </c>
      <c r="P280" s="94" t="n"/>
      <c r="Q280" s="19" t="n">
        <v>92</v>
      </c>
    </row>
    <row ht="13.5" outlineLevel="0" r="281">
      <c r="B281" s="19" t="s">
        <v>64</v>
      </c>
      <c r="C281" s="69" t="n">
        <v>200</v>
      </c>
      <c r="D281" s="69" t="n">
        <v>1.2</v>
      </c>
      <c r="E281" s="69" t="n">
        <v>1.33</v>
      </c>
      <c r="F281" s="69" t="n">
        <v>10.27</v>
      </c>
      <c r="G281" s="69" t="n">
        <v>116</v>
      </c>
      <c r="H281" s="70" t="n">
        <v>0.01</v>
      </c>
      <c r="I281" s="70" t="n">
        <v>0.03</v>
      </c>
      <c r="J281" s="69" t="n">
        <v>0.54</v>
      </c>
      <c r="K281" s="69" t="n">
        <v>0</v>
      </c>
      <c r="L281" s="69" t="n">
        <v>50.16</v>
      </c>
      <c r="M281" s="69" t="n">
        <v>37.5</v>
      </c>
      <c r="N281" s="69" t="n">
        <v>5.83</v>
      </c>
      <c r="O281" s="71" t="n">
        <v>0.06</v>
      </c>
      <c r="P281" s="98" t="n"/>
      <c r="Q281" s="19" t="n">
        <v>50</v>
      </c>
    </row>
    <row ht="15.75" outlineLevel="0" r="282">
      <c r="B282" s="31" t="s">
        <v>78</v>
      </c>
      <c r="C282" s="99" t="s">
        <v>46</v>
      </c>
      <c r="D282" s="99" t="n">
        <v>0.3</v>
      </c>
      <c r="E282" s="99" t="n">
        <v>0.3</v>
      </c>
      <c r="F282" s="99" t="n">
        <v>8.3</v>
      </c>
      <c r="G282" s="99" t="n">
        <v>47</v>
      </c>
      <c r="H282" s="99" t="n">
        <v>0</v>
      </c>
      <c r="I282" s="100" t="n">
        <v>0.5</v>
      </c>
      <c r="J282" s="99" t="n">
        <v>8.5</v>
      </c>
      <c r="K282" s="99" t="n">
        <v>0</v>
      </c>
      <c r="L282" s="99" t="n">
        <v>13.6</v>
      </c>
      <c r="M282" s="101" t="n">
        <v>9.4</v>
      </c>
      <c r="N282" s="101" t="n">
        <v>6.8</v>
      </c>
      <c r="O282" s="102" t="n">
        <v>1.9</v>
      </c>
      <c r="P282" s="103" t="n"/>
      <c r="Q282" s="50" t="n">
        <v>106</v>
      </c>
    </row>
    <row ht="15.75" outlineLevel="0" r="283">
      <c r="B283" s="31" t="s">
        <v>77</v>
      </c>
      <c r="C283" s="140" t="s">
        <v>44</v>
      </c>
      <c r="D283" s="31" t="n">
        <v>1.778</v>
      </c>
      <c r="E283" s="31" t="n">
        <v>14.025</v>
      </c>
      <c r="F283" s="31" t="n">
        <v>34.5</v>
      </c>
      <c r="G283" s="31" t="n">
        <v>150</v>
      </c>
      <c r="H283" s="40" t="n">
        <v>0.06</v>
      </c>
      <c r="I283" s="53" t="n">
        <v>10.32</v>
      </c>
      <c r="J283" s="31" t="n"/>
      <c r="K283" s="31" t="n"/>
      <c r="L283" s="31" t="n">
        <v>12.1</v>
      </c>
      <c r="M283" s="31" t="n">
        <v>37.6</v>
      </c>
      <c r="N283" s="31" t="n">
        <v>8.14</v>
      </c>
      <c r="O283" s="54" t="n">
        <v>0.81</v>
      </c>
      <c r="P283" s="94" t="n"/>
      <c r="Q283" s="31" t="n">
        <v>39</v>
      </c>
    </row>
    <row ht="15.75" outlineLevel="0" r="284">
      <c r="B284" s="31" t="n"/>
      <c r="C284" s="50" t="n"/>
      <c r="D284" s="50" t="n"/>
      <c r="E284" s="50" t="n"/>
      <c r="F284" s="50" t="n"/>
      <c r="G284" s="50" t="n"/>
      <c r="H284" s="50" t="n"/>
      <c r="I284" s="50" t="n"/>
      <c r="J284" s="50" t="n"/>
      <c r="K284" s="50" t="n"/>
      <c r="L284" s="50" t="n"/>
      <c r="M284" s="50" t="n"/>
      <c r="N284" s="50" t="n"/>
      <c r="O284" s="51" t="n"/>
      <c r="P284" s="103" t="n"/>
      <c r="Q284" s="19" t="n"/>
    </row>
    <row ht="15" outlineLevel="0" r="285">
      <c r="B285" s="58" t="s">
        <v>92</v>
      </c>
      <c r="C285" s="58" t="n">
        <f aca="false" ca="false" dt2D="false" dtr="false" t="normal">C280+C281+100+60</f>
        <v>560</v>
      </c>
      <c r="D285" s="59" t="n">
        <f aca="false" ca="false" dt2D="false" dtr="false" t="normal">SUM(D280:D284)</f>
        <v>13.778</v>
      </c>
      <c r="E285" s="59" t="n">
        <f aca="false" ca="false" dt2D="false" dtr="false" t="normal">SUM(E280:E284)</f>
        <v>26.765</v>
      </c>
      <c r="F285" s="59" t="n">
        <f aca="false" ca="false" dt2D="false" dtr="false" t="normal">SUM(F280:F284)</f>
        <v>94.17</v>
      </c>
      <c r="G285" s="59" t="n">
        <f aca="false" ca="false" dt2D="false" dtr="false" t="normal">SUM(G280:G284)</f>
        <v>594</v>
      </c>
      <c r="H285" s="59" t="n">
        <f aca="false" ca="false" dt2D="false" dtr="false" t="normal">SUM(H280:H284)</f>
        <v>0.33</v>
      </c>
      <c r="I285" s="59" t="n">
        <f aca="false" ca="false" dt2D="false" dtr="false" t="normal">SUM(I280:I284)</f>
        <v>10.85</v>
      </c>
      <c r="J285" s="59" t="n">
        <f aca="false" ca="false" dt2D="false" dtr="false" t="normal">SUM(J280:J284)</f>
        <v>10.24</v>
      </c>
      <c r="K285" s="59" t="n">
        <f aca="false" ca="false" dt2D="false" dtr="false" t="normal">SUM(K280:K284)</f>
        <v>81</v>
      </c>
      <c r="L285" s="59" t="n">
        <f aca="false" ca="false" dt2D="false" dtr="false" t="normal">SUM(L280:L284)</f>
        <v>234.45999999999998</v>
      </c>
      <c r="M285" s="59" t="n">
        <f aca="false" ca="false" dt2D="false" dtr="false" t="normal">SUM(M280:M284)</f>
        <v>341.8</v>
      </c>
      <c r="N285" s="59" t="n">
        <f aca="false" ca="false" dt2D="false" dtr="false" t="normal">SUM(N280:N284)</f>
        <v>107.47</v>
      </c>
      <c r="O285" s="60" t="n">
        <f aca="false" ca="false" dt2D="false" dtr="false" t="normal">SUM(O280:O284)</f>
        <v>5.52</v>
      </c>
      <c r="P285" s="212" t="n">
        <f aca="false" ca="false" dt2D="false" dtr="false" t="normal">G285/2720*100</f>
        <v>21.83823529411765</v>
      </c>
      <c r="Q285" s="62" t="n"/>
    </row>
    <row ht="15.75" outlineLevel="0" r="286">
      <c r="B286" s="37" t="s">
        <v>49</v>
      </c>
      <c r="C286" s="50" t="n"/>
      <c r="D286" s="50" t="n"/>
      <c r="E286" s="50" t="n"/>
      <c r="F286" s="50" t="n"/>
      <c r="G286" s="50" t="n"/>
      <c r="H286" s="50" t="n"/>
      <c r="I286" s="50" t="n"/>
      <c r="J286" s="50" t="n"/>
      <c r="K286" s="50" t="n"/>
      <c r="L286" s="50" t="n"/>
      <c r="M286" s="50" t="n"/>
      <c r="N286" s="50" t="n"/>
      <c r="O286" s="51" t="n"/>
      <c r="P286" s="94" t="n"/>
      <c r="Q286" s="19" t="n"/>
    </row>
    <row ht="15.75" outlineLevel="0" r="287">
      <c r="B287" s="52" t="n"/>
      <c r="C287" s="65" t="n"/>
      <c r="D287" s="65" t="n"/>
      <c r="E287" s="65" t="n"/>
      <c r="F287" s="65" t="n"/>
      <c r="G287" s="65" t="n"/>
      <c r="H287" s="65" t="n"/>
      <c r="I287" s="65" t="n"/>
      <c r="J287" s="65" t="n"/>
      <c r="K287" s="65" t="n"/>
      <c r="L287" s="65" t="n"/>
      <c r="M287" s="65" t="n"/>
      <c r="N287" s="65" t="n"/>
      <c r="O287" s="66" t="n"/>
      <c r="P287" s="94" t="n"/>
      <c r="Q287" s="68" t="n"/>
    </row>
    <row ht="15.75" outlineLevel="0" r="288">
      <c r="B288" s="31" t="s">
        <v>123</v>
      </c>
      <c r="C288" s="31" t="n">
        <v>100</v>
      </c>
      <c r="D288" s="31" t="n">
        <v>0.98</v>
      </c>
      <c r="E288" s="31" t="n">
        <v>6.15</v>
      </c>
      <c r="F288" s="31" t="n">
        <v>3.73</v>
      </c>
      <c r="G288" s="31" t="n">
        <v>74.2</v>
      </c>
      <c r="H288" s="31" t="n">
        <v>0.05</v>
      </c>
      <c r="I288" s="41" t="n">
        <v>0</v>
      </c>
      <c r="J288" s="31" t="n">
        <v>16.76</v>
      </c>
      <c r="K288" s="31" t="n">
        <v>0</v>
      </c>
      <c r="L288" s="31" t="n">
        <v>18.68</v>
      </c>
      <c r="M288" s="31" t="n">
        <v>34.61</v>
      </c>
      <c r="N288" s="31" t="n">
        <v>16.26</v>
      </c>
      <c r="O288" s="54" t="n">
        <v>0.74</v>
      </c>
      <c r="P288" s="94" t="n"/>
      <c r="Q288" s="31" t="n">
        <v>7</v>
      </c>
    </row>
    <row ht="15.75" outlineLevel="0" r="289">
      <c r="B289" s="50" t="s">
        <v>104</v>
      </c>
      <c r="C289" s="50" t="n">
        <v>250</v>
      </c>
      <c r="D289" s="50" t="n">
        <v>1.45</v>
      </c>
      <c r="E289" s="50" t="n">
        <v>1.93</v>
      </c>
      <c r="F289" s="50" t="n">
        <v>20</v>
      </c>
      <c r="G289" s="50" t="n">
        <v>107</v>
      </c>
      <c r="H289" s="50" t="n">
        <v>0.04</v>
      </c>
      <c r="I289" s="50" t="n"/>
      <c r="J289" s="50" t="n">
        <v>8.23</v>
      </c>
      <c r="K289" s="50" t="s">
        <v>81</v>
      </c>
      <c r="L289" s="50" t="n">
        <v>35.5</v>
      </c>
      <c r="M289" s="50" t="n">
        <v>42.58</v>
      </c>
      <c r="N289" s="50" t="n">
        <v>21</v>
      </c>
      <c r="O289" s="51" t="n">
        <v>0.95</v>
      </c>
      <c r="P289" s="94" t="n"/>
      <c r="Q289" s="19" t="n">
        <v>97</v>
      </c>
    </row>
    <row ht="15.75" outlineLevel="0" r="290">
      <c r="B290" s="50" t="s">
        <v>105</v>
      </c>
      <c r="C290" s="69" t="n">
        <v>100</v>
      </c>
      <c r="D290" s="50" t="n">
        <v>13.13</v>
      </c>
      <c r="E290" s="50" t="n">
        <v>9.64</v>
      </c>
      <c r="F290" s="50" t="n">
        <v>17.1</v>
      </c>
      <c r="G290" s="50" t="n">
        <v>182.33</v>
      </c>
      <c r="H290" s="50" t="n">
        <v>0.057</v>
      </c>
      <c r="I290" s="50" t="n"/>
      <c r="J290" s="50" t="n">
        <v>15.66</v>
      </c>
      <c r="K290" s="50" t="n">
        <v>0.6</v>
      </c>
      <c r="L290" s="50" t="n">
        <v>20.4</v>
      </c>
      <c r="M290" s="50" t="n">
        <v>241.17</v>
      </c>
      <c r="N290" s="50" t="n">
        <v>16.25</v>
      </c>
      <c r="O290" s="51" t="n">
        <v>5.1</v>
      </c>
      <c r="P290" s="94" t="n"/>
      <c r="Q290" s="19" t="n">
        <v>82</v>
      </c>
    </row>
    <row ht="15.75" outlineLevel="0" r="291">
      <c r="B291" s="65" t="s">
        <v>149</v>
      </c>
      <c r="C291" s="65" t="n">
        <v>200</v>
      </c>
      <c r="D291" s="65" t="n">
        <v>10.72</v>
      </c>
      <c r="E291" s="65" t="n">
        <v>0.12</v>
      </c>
      <c r="F291" s="65" t="n">
        <v>10.81</v>
      </c>
      <c r="G291" s="65" t="n">
        <v>239.7</v>
      </c>
      <c r="H291" s="65" t="n">
        <v>6</v>
      </c>
      <c r="I291" s="65" t="n">
        <v>0</v>
      </c>
      <c r="J291" s="65" t="n">
        <v>0</v>
      </c>
      <c r="K291" s="65" t="n">
        <v>0</v>
      </c>
      <c r="L291" s="65" t="n">
        <v>85.2</v>
      </c>
      <c r="M291" s="65" t="n">
        <v>0</v>
      </c>
      <c r="N291" s="65" t="n">
        <v>5</v>
      </c>
      <c r="O291" s="66" t="n">
        <v>4.96</v>
      </c>
      <c r="P291" s="94" t="n"/>
      <c r="Q291" s="68" t="n">
        <v>91</v>
      </c>
    </row>
    <row ht="15.75" outlineLevel="0" r="292">
      <c r="B292" s="50" t="s">
        <v>150</v>
      </c>
      <c r="C292" s="50" t="n">
        <v>200</v>
      </c>
      <c r="D292" s="50" t="n">
        <v>0.08</v>
      </c>
      <c r="E292" s="50" t="n">
        <v>0.08</v>
      </c>
      <c r="F292" s="50" t="n">
        <v>14.9</v>
      </c>
      <c r="G292" s="50" t="n">
        <v>23.36</v>
      </c>
      <c r="H292" s="50" t="n">
        <v>0.01</v>
      </c>
      <c r="I292" s="50" t="n">
        <v>0.04</v>
      </c>
      <c r="J292" s="50" t="n">
        <v>2</v>
      </c>
      <c r="K292" s="50" t="n">
        <v>0</v>
      </c>
      <c r="L292" s="50" t="n">
        <v>7.36</v>
      </c>
      <c r="M292" s="50" t="n">
        <v>2.2</v>
      </c>
      <c r="N292" s="50" t="n">
        <v>2.7</v>
      </c>
      <c r="O292" s="51" t="n">
        <v>0.45</v>
      </c>
      <c r="P292" s="94" t="n"/>
      <c r="Q292" s="19" t="n"/>
    </row>
    <row ht="15.75" outlineLevel="0" r="293">
      <c r="B293" s="50" t="s">
        <v>55</v>
      </c>
      <c r="C293" s="50" t="n">
        <v>50</v>
      </c>
      <c r="D293" s="31" t="n">
        <v>3.16</v>
      </c>
      <c r="E293" s="31" t="n">
        <v>0.4</v>
      </c>
      <c r="F293" s="31" t="n">
        <v>19.32</v>
      </c>
      <c r="G293" s="31" t="n">
        <v>93.53</v>
      </c>
      <c r="H293" s="31" t="n">
        <v>0.04</v>
      </c>
      <c r="I293" s="41" t="n"/>
      <c r="J293" s="31" t="n"/>
      <c r="K293" s="31" t="n"/>
      <c r="L293" s="31" t="n">
        <v>9.2</v>
      </c>
      <c r="M293" s="31" t="n">
        <v>34.8</v>
      </c>
      <c r="N293" s="31" t="n">
        <v>13.2</v>
      </c>
      <c r="O293" s="54" t="n">
        <v>0.44</v>
      </c>
      <c r="P293" s="94" t="n"/>
      <c r="Q293" s="19" t="n"/>
    </row>
    <row ht="15.75" outlineLevel="0" r="294">
      <c r="B294" s="50" t="s">
        <v>56</v>
      </c>
      <c r="C294" s="50" t="n">
        <v>60</v>
      </c>
      <c r="D294" s="50" t="n">
        <v>2.24</v>
      </c>
      <c r="E294" s="50" t="n">
        <v>0.44</v>
      </c>
      <c r="F294" s="50" t="n">
        <v>0.68</v>
      </c>
      <c r="G294" s="50" t="n">
        <v>91.96</v>
      </c>
      <c r="H294" s="213" t="n">
        <v>0.68</v>
      </c>
      <c r="I294" s="50" t="n">
        <v>0.8</v>
      </c>
      <c r="J294" s="50" t="n"/>
      <c r="K294" s="50" t="n"/>
      <c r="L294" s="50" t="n">
        <v>9.2</v>
      </c>
      <c r="M294" s="50" t="n">
        <v>42.4</v>
      </c>
      <c r="N294" s="50" t="n">
        <v>10</v>
      </c>
      <c r="O294" s="51" t="n">
        <v>1.24</v>
      </c>
      <c r="P294" s="196" t="n"/>
      <c r="Q294" s="19" t="n"/>
    </row>
    <row ht="15.75" outlineLevel="0" r="295">
      <c r="B295" s="19" t="n"/>
      <c r="C295" s="50" t="n"/>
      <c r="D295" s="50" t="n"/>
      <c r="E295" s="50" t="n"/>
      <c r="F295" s="50" t="n"/>
      <c r="G295" s="50" t="n"/>
      <c r="H295" s="50" t="n"/>
      <c r="I295" s="50" t="n"/>
      <c r="J295" s="50" t="n"/>
      <c r="K295" s="50" t="n"/>
      <c r="L295" s="50" t="n"/>
      <c r="M295" s="50" t="n"/>
      <c r="N295" s="50" t="n"/>
      <c r="O295" s="51" t="n"/>
      <c r="P295" s="94" t="n"/>
      <c r="Q295" s="19" t="n"/>
    </row>
    <row ht="15" outlineLevel="0" r="296">
      <c r="B296" s="75" t="s">
        <v>57</v>
      </c>
      <c r="C296" s="158" t="n">
        <f aca="false" ca="false" dt2D="false" dtr="false" t="normal">SUM(C288:C295)</f>
        <v>960</v>
      </c>
      <c r="D296" s="158" t="n">
        <f aca="false" ca="false" dt2D="false" dtr="false" t="normal">SUM(D287:D295)</f>
        <v>31.759999999999998</v>
      </c>
      <c r="E296" s="158" t="n">
        <f aca="false" ca="false" dt2D="false" dtr="false" t="normal">SUM(E287:E295)</f>
        <v>18.759999999999998</v>
      </c>
      <c r="F296" s="158" t="n">
        <f aca="false" ca="false" dt2D="false" dtr="false" t="normal">SUM(F287:F295)</f>
        <v>86.54000000000002</v>
      </c>
      <c r="G296" s="158" t="n">
        <f aca="false" ca="false" dt2D="false" dtr="false" t="normal">SUM(G288:G294)</f>
        <v>812.08</v>
      </c>
      <c r="H296" s="158" t="n">
        <f aca="false" ca="false" dt2D="false" dtr="false" t="normal">SUM(H287:H295)</f>
        <v>6.877</v>
      </c>
      <c r="I296" s="158" t="n">
        <f aca="false" ca="false" dt2D="false" dtr="false" t="normal">SUM(I287:I295)</f>
        <v>0.8400000000000001</v>
      </c>
      <c r="J296" s="158" t="n">
        <f aca="false" ca="false" dt2D="false" dtr="false" t="normal">SUM(J288:J294)</f>
        <v>42.650000000000006</v>
      </c>
      <c r="K296" s="158" t="n">
        <f aca="false" ca="false" dt2D="false" dtr="false" t="normal">SUM(K287:K295)</f>
        <v>0.6</v>
      </c>
      <c r="L296" s="158" t="n">
        <f aca="false" ca="false" dt2D="false" dtr="false" t="normal">SUM(L287:L295)</f>
        <v>185.54</v>
      </c>
      <c r="M296" s="158" t="n">
        <f aca="false" ca="false" dt2D="false" dtr="false" t="normal">SUM(M287:M295)</f>
        <v>397.76</v>
      </c>
      <c r="N296" s="158" t="n">
        <f aca="false" ca="false" dt2D="false" dtr="false" t="normal">SUM(N287:N295)</f>
        <v>84.41000000000001</v>
      </c>
      <c r="O296" s="159" t="n">
        <f aca="false" ca="false" dt2D="false" dtr="false" t="normal">SUM(O287:O295)</f>
        <v>13.879999999999999</v>
      </c>
      <c r="P296" s="214" t="n">
        <f aca="false" ca="false" dt2D="false" dtr="false" t="normal">G296/2720*100</f>
        <v>29.855882352941176</v>
      </c>
      <c r="Q296" s="39" t="n"/>
    </row>
    <row ht="15.75" outlineLevel="0" r="297">
      <c r="B297" s="19" t="n"/>
      <c r="C297" s="50" t="n"/>
      <c r="D297" s="50" t="n"/>
      <c r="E297" s="50" t="n"/>
      <c r="F297" s="50" t="n"/>
      <c r="G297" s="50" t="n"/>
      <c r="H297" s="50" t="n"/>
      <c r="I297" s="50" t="n"/>
      <c r="J297" s="50" t="n"/>
      <c r="K297" s="50" t="n"/>
      <c r="L297" s="50" t="n"/>
      <c r="M297" s="50" t="n"/>
      <c r="N297" s="50" t="n"/>
      <c r="O297" s="51" t="n"/>
      <c r="P297" s="94" t="n"/>
      <c r="Q297" s="19" t="n"/>
    </row>
    <row ht="15" outlineLevel="0" r="298">
      <c r="B298" s="123" t="s">
        <v>58</v>
      </c>
      <c r="C298" s="123" t="n">
        <f aca="false" ca="false" dt2D="false" dtr="false" t="normal">C285+C296</f>
        <v>1520</v>
      </c>
      <c r="D298" s="124" t="n">
        <f aca="false" ca="false" dt2D="false" dtr="false" t="normal">D285+D296</f>
        <v>45.538</v>
      </c>
      <c r="E298" s="124" t="n">
        <f aca="false" ca="false" dt2D="false" dtr="false" t="normal">E285+E296</f>
        <v>45.525</v>
      </c>
      <c r="F298" s="124" t="n">
        <f aca="false" ca="false" dt2D="false" dtr="false" t="normal">F285+F296</f>
        <v>180.71000000000004</v>
      </c>
      <c r="G298" s="124" t="n">
        <f aca="false" ca="false" dt2D="false" dtr="false" t="normal">G285+G296</f>
        <v>1406.08</v>
      </c>
      <c r="H298" s="124" t="n">
        <f aca="false" ca="false" dt2D="false" dtr="false" t="normal">H285+H296</f>
        <v>7.207</v>
      </c>
      <c r="I298" s="124" t="n">
        <f aca="false" ca="false" dt2D="false" dtr="false" t="normal">I285+I296</f>
        <v>11.69</v>
      </c>
      <c r="J298" s="124" t="n">
        <f aca="false" ca="false" dt2D="false" dtr="false" t="normal">J285+J296</f>
        <v>52.89000000000001</v>
      </c>
      <c r="K298" s="124" t="n">
        <f aca="false" ca="false" dt2D="false" dtr="false" t="normal">K285+K296</f>
        <v>81.6</v>
      </c>
      <c r="L298" s="124" t="n">
        <f aca="false" ca="false" dt2D="false" dtr="false" t="normal">L285+L296</f>
        <v>420</v>
      </c>
      <c r="M298" s="124" t="n">
        <f aca="false" ca="false" dt2D="false" dtr="false" t="normal">M285+M296</f>
        <v>739.56</v>
      </c>
      <c r="N298" s="124" t="n">
        <f aca="false" ca="false" dt2D="false" dtr="false" t="normal">N285+N296</f>
        <v>191.88</v>
      </c>
      <c r="O298" s="161" t="n">
        <f aca="false" ca="false" dt2D="false" dtr="false" t="normal">O285+O296</f>
        <v>19.4</v>
      </c>
      <c r="P298" s="212" t="n">
        <f aca="false" ca="false" dt2D="false" dtr="false" t="normal">P285+P296</f>
        <v>51.694117647058825</v>
      </c>
      <c r="Q298" s="39" t="n"/>
    </row>
    <row outlineLevel="0" r="300">
      <c r="B300" s="10" t="s">
        <v>151</v>
      </c>
      <c r="C300" s="10" t="s"/>
      <c r="D300" s="0" t="n"/>
      <c r="E300" s="0" t="n"/>
      <c r="F300" s="0" t="n"/>
      <c r="G300" s="0" t="n"/>
      <c r="H300" s="0" t="n"/>
      <c r="I300" s="0" t="n"/>
      <c r="J300" s="0" t="n"/>
      <c r="K300" s="0" t="n"/>
      <c r="L300" s="0" t="n"/>
      <c r="M300" s="0" t="n"/>
      <c r="N300" s="0" t="n"/>
      <c r="O300" s="0" t="n"/>
      <c r="P300" s="0" t="n"/>
      <c r="Q300" s="0" t="n"/>
      <c r="R300" s="0" t="n"/>
    </row>
    <row outlineLevel="0" r="301">
      <c r="B301" s="10" t="s">
        <v>120</v>
      </c>
      <c r="C301" s="10" t="s"/>
      <c r="D301" s="0" t="n"/>
      <c r="E301" s="0" t="n"/>
      <c r="F301" s="0" t="n"/>
      <c r="G301" s="0" t="n"/>
      <c r="H301" s="0" t="n"/>
      <c r="I301" s="0" t="n"/>
      <c r="J301" s="0" t="n"/>
      <c r="K301" s="0" t="n"/>
      <c r="L301" s="0" t="n"/>
      <c r="M301" s="0" t="n"/>
      <c r="N301" s="0" t="n"/>
      <c r="O301" s="0" t="n"/>
      <c r="P301" s="0" t="n"/>
      <c r="Q301" s="0" t="n"/>
      <c r="R301" s="0" t="n"/>
    </row>
    <row outlineLevel="0" r="302">
      <c r="B302" s="11" t="s">
        <v>18</v>
      </c>
      <c r="C302" s="11" t="s"/>
      <c r="D302" s="0" t="n"/>
      <c r="E302" s="0" t="n"/>
      <c r="F302" s="0" t="n"/>
      <c r="G302" s="0" t="n"/>
      <c r="H302" s="0" t="n"/>
      <c r="I302" s="0" t="n"/>
      <c r="J302" s="0" t="n"/>
      <c r="K302" s="0" t="n"/>
      <c r="L302" s="0" t="n"/>
      <c r="M302" s="0" t="n"/>
      <c r="N302" s="0" t="n"/>
      <c r="O302" s="0" t="n"/>
      <c r="P302" s="0" t="n"/>
      <c r="Q302" s="0" t="n"/>
      <c r="R302" s="0" t="n"/>
    </row>
    <row outlineLevel="0" r="303">
      <c r="B303" s="10" t="s">
        <v>121</v>
      </c>
      <c r="C303" s="10" t="s"/>
      <c r="D303" s="0" t="n"/>
      <c r="E303" s="0" t="n"/>
      <c r="F303" s="0" t="n"/>
      <c r="G303" s="0" t="n"/>
      <c r="H303" s="0" t="n"/>
      <c r="I303" s="0" t="n"/>
      <c r="J303" s="0" t="n"/>
      <c r="K303" s="0" t="n"/>
      <c r="L303" s="0" t="n"/>
      <c r="M303" s="0" t="n"/>
      <c r="N303" s="0" t="n"/>
      <c r="O303" s="0" t="n"/>
      <c r="P303" s="0" t="n"/>
      <c r="Q303" s="0" t="n"/>
      <c r="R303" s="0" t="n"/>
    </row>
    <row ht="13.5" outlineLevel="0" r="304">
      <c r="B304" s="12" t="n"/>
      <c r="C304" s="13" t="s"/>
      <c r="D304" s="0" t="n"/>
      <c r="E304" s="0" t="n"/>
      <c r="F304" s="0" t="n"/>
      <c r="G304" s="14" t="s">
        <v>152</v>
      </c>
      <c r="H304" s="15" t="s"/>
      <c r="I304" s="15" t="s"/>
      <c r="J304" s="15" t="s"/>
      <c r="K304" s="16" t="s"/>
      <c r="L304" s="0" t="n"/>
      <c r="M304" s="0" t="n"/>
      <c r="N304" s="0" t="n"/>
      <c r="O304" s="0" t="n"/>
      <c r="P304" s="0" t="n"/>
      <c r="Q304" s="0" t="n"/>
      <c r="R304" s="0" t="n"/>
    </row>
    <row customHeight="true" ht="14.25" outlineLevel="0" r="305">
      <c r="B305" s="215" t="s">
        <v>23</v>
      </c>
      <c r="C305" s="215" t="s">
        <v>24</v>
      </c>
      <c r="D305" s="215" t="s">
        <v>25</v>
      </c>
      <c r="E305" s="215" t="n"/>
      <c r="F305" s="215" t="n"/>
      <c r="G305" s="216" t="s">
        <v>26</v>
      </c>
      <c r="H305" s="217" t="s">
        <v>27</v>
      </c>
      <c r="I305" s="217" t="n"/>
      <c r="J305" s="217" t="n"/>
      <c r="K305" s="217" t="n"/>
      <c r="L305" s="215" t="s">
        <v>28</v>
      </c>
      <c r="M305" s="215" t="n"/>
      <c r="N305" s="215" t="n"/>
      <c r="O305" s="218" t="n"/>
      <c r="P305" s="219" t="s">
        <v>29</v>
      </c>
      <c r="Q305" s="215" t="s">
        <v>22</v>
      </c>
    </row>
    <row ht="14.25" outlineLevel="0" r="306">
      <c r="B306" s="215" t="n"/>
      <c r="C306" s="215" t="n"/>
      <c r="D306" s="215" t="s">
        <v>30</v>
      </c>
      <c r="E306" s="215" t="s">
        <v>31</v>
      </c>
      <c r="F306" s="215" t="s">
        <v>32</v>
      </c>
      <c r="G306" s="216" t="n"/>
      <c r="H306" s="215" t="s">
        <v>33</v>
      </c>
      <c r="I306" s="215" t="s">
        <v>34</v>
      </c>
      <c r="J306" s="215" t="s">
        <v>35</v>
      </c>
      <c r="K306" s="215" t="s">
        <v>36</v>
      </c>
      <c r="L306" s="215" t="s">
        <v>37</v>
      </c>
      <c r="M306" s="215" t="s">
        <v>38</v>
      </c>
      <c r="N306" s="215" t="s">
        <v>39</v>
      </c>
      <c r="O306" s="218" t="s">
        <v>40</v>
      </c>
      <c r="P306" s="219" t="n"/>
      <c r="Q306" s="215" t="n"/>
    </row>
    <row ht="13.5" outlineLevel="0" r="307">
      <c r="B307" s="37" t="s">
        <v>41</v>
      </c>
      <c r="C307" s="31" t="n"/>
      <c r="D307" s="137" t="n"/>
      <c r="E307" s="137" t="n"/>
      <c r="F307" s="137" t="n"/>
      <c r="G307" s="137" t="n"/>
      <c r="H307" s="220" t="n"/>
      <c r="I307" s="220" t="n"/>
      <c r="J307" s="31" t="n"/>
      <c r="K307" s="31" t="n"/>
      <c r="L307" s="31" t="n"/>
      <c r="M307" s="31" t="n"/>
      <c r="N307" s="31" t="n"/>
      <c r="O307" s="54" t="n"/>
      <c r="P307" s="219" t="n"/>
      <c r="Q307" s="37" t="n"/>
    </row>
    <row ht="13.5" outlineLevel="0" r="308">
      <c r="B308" s="155" t="s">
        <v>153</v>
      </c>
      <c r="C308" s="140" t="n">
        <v>200</v>
      </c>
      <c r="D308" s="140" t="n">
        <v>12.03</v>
      </c>
      <c r="E308" s="31" t="n">
        <v>5.08</v>
      </c>
      <c r="F308" s="31" t="n">
        <v>91.47</v>
      </c>
      <c r="G308" s="31" t="n">
        <v>203.44</v>
      </c>
      <c r="H308" s="140" t="n">
        <v>0.1</v>
      </c>
      <c r="I308" s="140" t="n">
        <v>0.88</v>
      </c>
      <c r="J308" s="134" t="n">
        <v>5.7</v>
      </c>
      <c r="K308" s="140" t="n">
        <v>0.02</v>
      </c>
      <c r="L308" s="134" t="n">
        <v>70.46</v>
      </c>
      <c r="M308" s="140" t="n">
        <v>1.24</v>
      </c>
      <c r="N308" s="140" t="n">
        <v>27.5</v>
      </c>
      <c r="O308" s="135" t="n">
        <v>1.24</v>
      </c>
      <c r="P308" s="221" t="n"/>
      <c r="Q308" s="140" t="n">
        <v>71</v>
      </c>
    </row>
    <row ht="13.5" outlineLevel="0" r="309">
      <c r="B309" s="137" t="s">
        <v>76</v>
      </c>
      <c r="C309" s="137" t="n">
        <v>200</v>
      </c>
      <c r="D309" s="137" t="n">
        <v>4.51</v>
      </c>
      <c r="E309" s="137" t="n">
        <v>1.14</v>
      </c>
      <c r="F309" s="137" t="n">
        <v>7.71</v>
      </c>
      <c r="G309" s="137" t="n">
        <v>57.33</v>
      </c>
      <c r="H309" s="137" t="n">
        <v>0.01</v>
      </c>
      <c r="I309" s="137" t="n">
        <v>0.01</v>
      </c>
      <c r="J309" s="137" t="n">
        <v>3.67</v>
      </c>
      <c r="K309" s="137" t="n">
        <v>0.01</v>
      </c>
      <c r="L309" s="137" t="n">
        <v>112.55</v>
      </c>
      <c r="M309" s="137" t="n">
        <v>185.54</v>
      </c>
      <c r="N309" s="137" t="n">
        <v>99.08</v>
      </c>
      <c r="O309" s="137" t="n">
        <v>18.42</v>
      </c>
      <c r="P309" s="221" t="n"/>
      <c r="Q309" s="31" t="n">
        <v>52</v>
      </c>
    </row>
    <row ht="13.5" outlineLevel="0" r="310">
      <c r="B310" s="31" t="s">
        <v>62</v>
      </c>
      <c r="C310" s="222" t="s">
        <v>63</v>
      </c>
      <c r="D310" s="140" t="n">
        <v>4.64</v>
      </c>
      <c r="E310" s="223" t="n">
        <v>12.22</v>
      </c>
      <c r="F310" s="224" t="n">
        <v>13.222</v>
      </c>
      <c r="G310" s="140" t="n">
        <v>149.7</v>
      </c>
      <c r="H310" s="70" t="n">
        <v>0.01</v>
      </c>
      <c r="I310" s="70" t="n">
        <v>5.99</v>
      </c>
      <c r="J310" s="140" t="n">
        <v>0.14</v>
      </c>
      <c r="K310" s="140" t="n">
        <v>52</v>
      </c>
      <c r="L310" s="140" t="n">
        <v>176</v>
      </c>
      <c r="M310" s="140" t="n">
        <v>100</v>
      </c>
      <c r="N310" s="140" t="n">
        <v>7</v>
      </c>
      <c r="O310" s="225" t="n">
        <v>0.2</v>
      </c>
      <c r="P310" s="221" t="n"/>
      <c r="Q310" s="31" t="n">
        <v>78</v>
      </c>
    </row>
    <row ht="13.5" outlineLevel="0" r="311">
      <c r="B311" s="31" t="s">
        <v>90</v>
      </c>
      <c r="C311" s="140" t="s">
        <v>46</v>
      </c>
      <c r="D311" s="140" t="n">
        <v>1.4</v>
      </c>
      <c r="E311" s="140" t="n">
        <v>0.55</v>
      </c>
      <c r="F311" s="140" t="n">
        <v>18.9</v>
      </c>
      <c r="G311" s="140" t="n">
        <v>141.76</v>
      </c>
      <c r="H311" s="70" t="n">
        <v>0</v>
      </c>
      <c r="I311" s="70" t="n">
        <v>0</v>
      </c>
      <c r="J311" s="140" t="n">
        <v>9</v>
      </c>
      <c r="K311" s="140" t="n">
        <v>0</v>
      </c>
      <c r="L311" s="140" t="n">
        <v>7.88</v>
      </c>
      <c r="M311" s="140" t="n">
        <v>28.66</v>
      </c>
      <c r="N311" s="140" t="n">
        <v>37.8</v>
      </c>
      <c r="O311" s="225" t="n">
        <v>0.5</v>
      </c>
      <c r="P311" s="226" t="n"/>
      <c r="Q311" s="31" t="n">
        <v>105</v>
      </c>
    </row>
    <row ht="13.5" outlineLevel="0" r="312">
      <c r="B312" s="58" t="s">
        <v>154</v>
      </c>
      <c r="C312" s="58" t="n">
        <f aca="false" ca="false" dt2D="false" dtr="false" t="normal">C308+C309+60+120</f>
        <v>580</v>
      </c>
      <c r="D312" s="59" t="n">
        <f aca="false" ca="false" dt2D="false" dtr="false" t="normal">SUM(D308:D311)</f>
        <v>22.58</v>
      </c>
      <c r="E312" s="59" t="n">
        <f aca="false" ca="false" dt2D="false" dtr="false" t="normal">SUM(E308:E311)</f>
        <v>18.990000000000002</v>
      </c>
      <c r="F312" s="59" t="n">
        <f aca="false" ca="false" dt2D="false" dtr="false" t="normal">SUM(F308:F311)</f>
        <v>131.302</v>
      </c>
      <c r="G312" s="59" t="n">
        <f aca="false" ca="false" dt2D="false" dtr="false" t="normal">SUM(G308:G311)</f>
        <v>552.23</v>
      </c>
      <c r="H312" s="59" t="n">
        <f aca="false" ca="false" dt2D="false" dtr="false" t="normal">SUM(H308:H311)</f>
        <v>0.12</v>
      </c>
      <c r="I312" s="59" t="n">
        <f aca="false" ca="false" dt2D="false" dtr="false" t="normal">SUM(I308:I311)</f>
        <v>6.88</v>
      </c>
      <c r="J312" s="59" t="n">
        <f aca="false" ca="false" dt2D="false" dtr="false" t="normal">SUM(J308:J311)</f>
        <v>18.51</v>
      </c>
      <c r="K312" s="59" t="n">
        <f aca="false" ca="false" dt2D="false" dtr="false" t="normal">SUM(K308:K311)</f>
        <v>52.03</v>
      </c>
      <c r="L312" s="59" t="n">
        <f aca="false" ca="false" dt2D="false" dtr="false" t="normal">SUM(L308:L311)</f>
        <v>366.89</v>
      </c>
      <c r="M312" s="59" t="n">
        <f aca="false" ca="false" dt2D="false" dtr="false" t="normal">SUM(M308:M311)</f>
        <v>315.44</v>
      </c>
      <c r="N312" s="59" t="n">
        <f aca="false" ca="false" dt2D="false" dtr="false" t="normal">SUM(N308:N311)</f>
        <v>171.38</v>
      </c>
      <c r="O312" s="60" t="n">
        <f aca="false" ca="false" dt2D="false" dtr="false" t="normal">SUM(O308:O311)</f>
        <v>20.36</v>
      </c>
      <c r="P312" s="227" t="n">
        <f aca="false" ca="false" dt2D="false" dtr="false" t="normal">G312/2720*100</f>
        <v>20.302573529411767</v>
      </c>
      <c r="Q312" s="57" t="n"/>
    </row>
    <row ht="13.5" outlineLevel="0" r="313">
      <c r="B313" s="37" t="s">
        <v>49</v>
      </c>
      <c r="C313" s="31" t="n"/>
      <c r="D313" s="31" t="n"/>
      <c r="E313" s="31" t="n"/>
      <c r="F313" s="31" t="n"/>
      <c r="G313" s="31" t="n"/>
      <c r="H313" s="31" t="n"/>
      <c r="I313" s="31" t="n"/>
      <c r="J313" s="31" t="n"/>
      <c r="K313" s="31" t="n"/>
      <c r="L313" s="31" t="n"/>
      <c r="M313" s="31" t="n"/>
      <c r="N313" s="31" t="n"/>
      <c r="O313" s="54" t="n"/>
      <c r="P313" s="221" t="n"/>
      <c r="Q313" s="31" t="n"/>
    </row>
    <row ht="13.5" outlineLevel="0" r="314">
      <c r="B314" s="85" t="n"/>
      <c r="C314" s="85" t="n"/>
      <c r="D314" s="85" t="n"/>
      <c r="E314" s="85" t="n"/>
      <c r="F314" s="85" t="n"/>
      <c r="G314" s="85" t="n"/>
      <c r="H314" s="85" t="n"/>
      <c r="I314" s="85" t="n"/>
      <c r="J314" s="85" t="n"/>
      <c r="K314" s="85" t="n"/>
      <c r="L314" s="85" t="n"/>
      <c r="M314" s="85" t="n"/>
      <c r="N314" s="85" t="n"/>
      <c r="O314" s="85" t="n"/>
      <c r="P314" s="221" t="n"/>
      <c r="Q314" s="85" t="n"/>
    </row>
    <row ht="13.5" outlineLevel="0" r="315">
      <c r="B315" s="31" t="s">
        <v>123</v>
      </c>
      <c r="C315" s="31" t="n">
        <v>100</v>
      </c>
      <c r="D315" s="31" t="n">
        <v>0.98</v>
      </c>
      <c r="E315" s="31" t="n">
        <v>3.15</v>
      </c>
      <c r="F315" s="31" t="n">
        <v>1.73</v>
      </c>
      <c r="G315" s="31" t="n">
        <v>74.2</v>
      </c>
      <c r="H315" s="31" t="n">
        <v>0.05</v>
      </c>
      <c r="I315" s="41" t="n">
        <v>0</v>
      </c>
      <c r="J315" s="31" t="n">
        <v>16.76</v>
      </c>
      <c r="K315" s="31" t="n">
        <v>0</v>
      </c>
      <c r="L315" s="31" t="n">
        <v>18.68</v>
      </c>
      <c r="M315" s="31" t="n">
        <v>34.61</v>
      </c>
      <c r="N315" s="31" t="n">
        <v>16.26</v>
      </c>
      <c r="O315" s="54" t="n">
        <v>0.74</v>
      </c>
      <c r="P315" s="221" t="n"/>
      <c r="Q315" s="31" t="n">
        <v>7</v>
      </c>
    </row>
    <row ht="13.5" outlineLevel="0" r="316">
      <c r="B316" s="31" t="s">
        <v>114</v>
      </c>
      <c r="C316" s="31" t="n">
        <v>250</v>
      </c>
      <c r="D316" s="31" t="n">
        <v>5.89</v>
      </c>
      <c r="E316" s="31" t="n">
        <v>5.72</v>
      </c>
      <c r="F316" s="31" t="n">
        <v>10.47</v>
      </c>
      <c r="G316" s="31" t="n">
        <v>167.25</v>
      </c>
      <c r="H316" s="31" t="n">
        <v>0.89</v>
      </c>
      <c r="I316" s="31" t="n">
        <v>0</v>
      </c>
      <c r="J316" s="31" t="n">
        <v>7.29</v>
      </c>
      <c r="K316" s="31" t="n"/>
      <c r="L316" s="31" t="n">
        <v>36.24</v>
      </c>
      <c r="M316" s="31" t="n">
        <v>141.22</v>
      </c>
      <c r="N316" s="31" t="n">
        <v>37.88</v>
      </c>
      <c r="O316" s="54" t="n">
        <v>1.01</v>
      </c>
      <c r="P316" s="221" t="n"/>
      <c r="Q316" s="31" t="n">
        <v>90</v>
      </c>
    </row>
    <row ht="14.25" outlineLevel="0" r="317">
      <c r="B317" s="41" t="s">
        <v>106</v>
      </c>
      <c r="C317" s="41" t="n">
        <v>200</v>
      </c>
      <c r="D317" s="41" t="n">
        <v>2.65</v>
      </c>
      <c r="E317" s="41" t="n">
        <v>3.32</v>
      </c>
      <c r="F317" s="41" t="n">
        <v>23.25</v>
      </c>
      <c r="G317" s="41" t="n">
        <v>224.6</v>
      </c>
      <c r="H317" s="41" t="n">
        <v>0</v>
      </c>
      <c r="I317" s="41" t="n"/>
      <c r="J317" s="41" t="n">
        <v>0</v>
      </c>
      <c r="K317" s="41" t="n">
        <v>0</v>
      </c>
      <c r="L317" s="41" t="n">
        <v>0.6</v>
      </c>
      <c r="M317" s="41" t="n">
        <v>0</v>
      </c>
      <c r="N317" s="41" t="n">
        <v>5</v>
      </c>
      <c r="O317" s="228" t="n">
        <v>0.5</v>
      </c>
      <c r="P317" s="229" t="n"/>
      <c r="Q317" s="230" t="n">
        <v>36</v>
      </c>
    </row>
    <row ht="13.5" outlineLevel="0" r="318">
      <c r="B318" s="31" t="s">
        <v>155</v>
      </c>
      <c r="C318" s="31" t="n">
        <v>106</v>
      </c>
      <c r="D318" s="31" t="n">
        <v>21.1</v>
      </c>
      <c r="E318" s="31" t="n">
        <v>13.6</v>
      </c>
      <c r="F318" s="31" t="n">
        <v>0</v>
      </c>
      <c r="G318" s="31" t="n">
        <v>165</v>
      </c>
      <c r="H318" s="31" t="n">
        <v>0.04</v>
      </c>
      <c r="I318" s="31" t="n">
        <v>0</v>
      </c>
      <c r="J318" s="31" t="n">
        <v>0</v>
      </c>
      <c r="K318" s="31" t="n">
        <v>20</v>
      </c>
      <c r="L318" s="31" t="n">
        <v>39</v>
      </c>
      <c r="M318" s="31" t="n">
        <v>143</v>
      </c>
      <c r="N318" s="31" t="n">
        <v>20</v>
      </c>
      <c r="O318" s="54" t="n">
        <v>1.8</v>
      </c>
      <c r="P318" s="221" t="n"/>
      <c r="Q318" s="31" t="n">
        <v>637</v>
      </c>
    </row>
    <row ht="13.5" outlineLevel="0" r="319">
      <c r="B319" s="55" t="s">
        <v>97</v>
      </c>
      <c r="C319" s="140" t="n">
        <v>200</v>
      </c>
      <c r="D319" s="140" t="n">
        <v>5.8</v>
      </c>
      <c r="E319" s="140" t="n">
        <v>5</v>
      </c>
      <c r="F319" s="140" t="n">
        <v>8.4</v>
      </c>
      <c r="G319" s="140" t="n">
        <v>108</v>
      </c>
      <c r="H319" s="70" t="n">
        <v>0.04</v>
      </c>
      <c r="I319" s="70" t="n">
        <v>0</v>
      </c>
      <c r="J319" s="140" t="n">
        <v>0.6</v>
      </c>
      <c r="K319" s="140" t="n">
        <v>0</v>
      </c>
      <c r="L319" s="140" t="n">
        <v>248</v>
      </c>
      <c r="M319" s="140" t="n">
        <v>0</v>
      </c>
      <c r="N319" s="140" t="n">
        <v>0</v>
      </c>
      <c r="O319" s="225" t="n">
        <v>0.2</v>
      </c>
      <c r="P319" s="221" t="n"/>
      <c r="Q319" s="31" t="n"/>
    </row>
    <row ht="13.5" outlineLevel="0" r="320">
      <c r="B320" s="31" t="s">
        <v>55</v>
      </c>
      <c r="C320" s="31" t="n">
        <v>50</v>
      </c>
      <c r="D320" s="31" t="n">
        <v>3.16</v>
      </c>
      <c r="E320" s="31" t="n">
        <v>0.4</v>
      </c>
      <c r="F320" s="31" t="n">
        <v>19.32</v>
      </c>
      <c r="G320" s="31" t="n">
        <v>93.53</v>
      </c>
      <c r="H320" s="31" t="n">
        <v>0.04</v>
      </c>
      <c r="I320" s="41" t="n"/>
      <c r="J320" s="31" t="n"/>
      <c r="K320" s="31" t="n"/>
      <c r="L320" s="31" t="n">
        <v>9.2</v>
      </c>
      <c r="M320" s="31" t="n">
        <v>34.8</v>
      </c>
      <c r="N320" s="31" t="n">
        <v>13.2</v>
      </c>
      <c r="O320" s="54" t="n">
        <v>0.44</v>
      </c>
      <c r="P320" s="231" t="n"/>
      <c r="Q320" s="31" t="n"/>
    </row>
    <row ht="13.5" outlineLevel="0" r="321">
      <c r="B321" s="31" t="s">
        <v>56</v>
      </c>
      <c r="C321" s="31" t="n">
        <v>60</v>
      </c>
      <c r="D321" s="31" t="n">
        <v>2.24</v>
      </c>
      <c r="E321" s="31" t="n">
        <v>0.44</v>
      </c>
      <c r="F321" s="31" t="n">
        <v>0.68</v>
      </c>
      <c r="G321" s="31" t="n">
        <v>91.96</v>
      </c>
      <c r="H321" s="31" t="n">
        <v>0.68</v>
      </c>
      <c r="I321" s="31" t="n">
        <v>0.8</v>
      </c>
      <c r="J321" s="31" t="n"/>
      <c r="K321" s="31" t="n"/>
      <c r="L321" s="31" t="n">
        <v>9.2</v>
      </c>
      <c r="M321" s="31" t="n">
        <v>42.4</v>
      </c>
      <c r="N321" s="31" t="n">
        <v>10</v>
      </c>
      <c r="O321" s="54" t="n">
        <v>1.24</v>
      </c>
      <c r="P321" s="231" t="n"/>
      <c r="Q321" s="31" t="n"/>
    </row>
    <row ht="13.5" outlineLevel="0" r="322">
      <c r="B322" s="137" t="n"/>
      <c r="C322" s="137" t="n"/>
      <c r="D322" s="137" t="n"/>
      <c r="E322" s="137" t="n"/>
      <c r="F322" s="137" t="n"/>
      <c r="G322" s="137" t="n"/>
      <c r="H322" s="137" t="n"/>
      <c r="I322" s="137" t="n"/>
      <c r="J322" s="137" t="n"/>
      <c r="K322" s="137" t="n"/>
      <c r="L322" s="137" t="n"/>
      <c r="M322" s="137" t="n"/>
      <c r="N322" s="137" t="n"/>
      <c r="O322" s="137" t="n"/>
      <c r="P322" s="137" t="n"/>
      <c r="Q322" s="31" t="n"/>
    </row>
    <row ht="13.5" outlineLevel="0" r="323">
      <c r="B323" s="75" t="s">
        <v>117</v>
      </c>
      <c r="C323" s="75" t="n">
        <f aca="false" ca="false" dt2D="false" dtr="false" t="normal">C315+C316+C317+C318+C319+C320+C321</f>
        <v>966</v>
      </c>
      <c r="D323" s="75" t="n">
        <f aca="false" ca="false" dt2D="false" dtr="false" t="normal">SUM(D315:D321)</f>
        <v>41.82</v>
      </c>
      <c r="E323" s="75" t="n">
        <f aca="false" ca="false" dt2D="false" dtr="false" t="normal">SUM(E315:E321)</f>
        <v>31.63</v>
      </c>
      <c r="F323" s="75" t="n">
        <f aca="false" ca="false" dt2D="false" dtr="false" t="normal">SUM(F315:F321)</f>
        <v>63.85</v>
      </c>
      <c r="G323" s="75" t="n">
        <f aca="false" ca="false" dt2D="false" dtr="false" t="normal">SUM(G315:G321)</f>
        <v>924.54</v>
      </c>
      <c r="H323" s="75" t="n">
        <f aca="false" ca="false" dt2D="false" dtr="false" t="normal">SUM(H315:H321)</f>
        <v>1.7400000000000002</v>
      </c>
      <c r="I323" s="75" t="n">
        <f aca="false" ca="false" dt2D="false" dtr="false" t="normal">SUM(I315:I321)</f>
        <v>0.8</v>
      </c>
      <c r="J323" s="75" t="n">
        <f aca="false" ca="false" dt2D="false" dtr="false" t="normal">SUM(J315:J321)</f>
        <v>24.650000000000002</v>
      </c>
      <c r="K323" s="75" t="n">
        <f aca="false" ca="false" dt2D="false" dtr="false" t="normal">SUM(K315:K321)</f>
        <v>20</v>
      </c>
      <c r="L323" s="75" t="n">
        <f aca="false" ca="false" dt2D="false" dtr="false" t="normal">SUM(L315:L321)</f>
        <v>360.91999999999996</v>
      </c>
      <c r="M323" s="75" t="n">
        <f aca="false" ca="false" dt2D="false" dtr="false" t="normal">SUM(M315:M321)</f>
        <v>396.03</v>
      </c>
      <c r="N323" s="75" t="n">
        <f aca="false" ca="false" dt2D="false" dtr="false" t="normal">SUM(N315:N321)</f>
        <v>102.34</v>
      </c>
      <c r="O323" s="232" t="n">
        <f aca="false" ca="false" dt2D="false" dtr="false" t="normal">SUM(O315:O321)</f>
        <v>5.930000000000001</v>
      </c>
      <c r="P323" s="233" t="n">
        <f aca="false" ca="false" dt2D="false" dtr="false" t="normal">G323/2720*100</f>
        <v>33.99044117647059</v>
      </c>
      <c r="Q323" s="37" t="n"/>
    </row>
    <row ht="13.5" outlineLevel="0" r="324">
      <c r="B324" s="31" t="s">
        <v>81</v>
      </c>
      <c r="C324" s="31" t="n"/>
      <c r="D324" s="31" t="n"/>
      <c r="E324" s="31" t="n"/>
      <c r="F324" s="31" t="n"/>
      <c r="G324" s="31" t="n"/>
      <c r="H324" s="31" t="n"/>
      <c r="I324" s="31" t="n"/>
      <c r="J324" s="31" t="n"/>
      <c r="K324" s="31" t="n"/>
      <c r="L324" s="31" t="n"/>
      <c r="M324" s="31" t="n"/>
      <c r="N324" s="31" t="n"/>
      <c r="O324" s="54" t="n"/>
      <c r="P324" s="221" t="n"/>
      <c r="Q324" s="31" t="n"/>
    </row>
    <row ht="13.5" outlineLevel="0" r="325">
      <c r="B325" s="79" t="s">
        <v>58</v>
      </c>
      <c r="C325" s="79" t="n">
        <f aca="false" ca="false" dt2D="false" dtr="false" t="normal">C312+C323</f>
        <v>1546</v>
      </c>
      <c r="D325" s="81" t="n">
        <f aca="false" ca="false" dt2D="false" dtr="false" t="normal">D312+D323</f>
        <v>64.4</v>
      </c>
      <c r="E325" s="81" t="n">
        <f aca="false" ca="false" dt2D="false" dtr="false" t="normal">E312+E323</f>
        <v>50.620000000000005</v>
      </c>
      <c r="F325" s="81" t="n">
        <f aca="false" ca="false" dt2D="false" dtr="false" t="normal">F312+F323</f>
        <v>195.152</v>
      </c>
      <c r="G325" s="81" t="n">
        <f aca="false" ca="false" dt2D="false" dtr="false" t="normal">G312+G323</f>
        <v>1476.77</v>
      </c>
      <c r="H325" s="81" t="n">
        <f aca="false" ca="false" dt2D="false" dtr="false" t="normal">H312+H323</f>
        <v>1.8600000000000003</v>
      </c>
      <c r="I325" s="81" t="n">
        <f aca="false" ca="false" dt2D="false" dtr="false" t="normal">I312+I323</f>
        <v>7.68</v>
      </c>
      <c r="J325" s="81" t="n">
        <f aca="false" ca="false" dt2D="false" dtr="false" t="normal">J312+J323</f>
        <v>43.160000000000004</v>
      </c>
      <c r="K325" s="81" t="n">
        <f aca="false" ca="false" dt2D="false" dtr="false" t="normal">K312+K323</f>
        <v>72.03</v>
      </c>
      <c r="L325" s="81" t="n">
        <f aca="false" ca="false" dt2D="false" dtr="false" t="normal">L312+L323</f>
        <v>727.81</v>
      </c>
      <c r="M325" s="81" t="n">
        <f aca="false" ca="false" dt2D="false" dtr="false" t="normal">M312+M323</f>
        <v>711.47</v>
      </c>
      <c r="N325" s="81" t="n">
        <f aca="false" ca="false" dt2D="false" dtr="false" t="normal">N312+N323</f>
        <v>273.72</v>
      </c>
      <c r="O325" s="234" t="n">
        <f aca="false" ca="false" dt2D="false" dtr="false" t="normal">O312+O323</f>
        <v>26.29</v>
      </c>
      <c r="P325" s="235" t="n">
        <f aca="false" ca="false" dt2D="false" dtr="false" t="normal">P312+P323</f>
        <v>54.29301470588236</v>
      </c>
      <c r="Q325" s="37" t="n"/>
    </row>
    <row ht="13.5" outlineLevel="0" r="326">
      <c r="B326" s="31" t="n"/>
      <c r="C326" s="31" t="n"/>
      <c r="D326" s="236" t="n">
        <f aca="false" ca="false" dt2D="false" dtr="false" t="normal">-E325/D325</f>
        <v>-0.7860248447204969</v>
      </c>
      <c r="E326" s="31" t="n">
        <v>1</v>
      </c>
      <c r="F326" s="237" t="n">
        <f aca="false" ca="false" dt2D="false" dtr="false" t="normal">F325/E325</f>
        <v>3.855235084946661</v>
      </c>
      <c r="G326" s="31" t="n"/>
      <c r="H326" s="31" t="n"/>
      <c r="I326" s="31" t="n"/>
      <c r="J326" s="31" t="n"/>
      <c r="K326" s="31" t="n"/>
      <c r="L326" s="31" t="n"/>
      <c r="M326" s="31" t="n"/>
      <c r="N326" s="31" t="n"/>
      <c r="O326" s="54" t="n"/>
      <c r="P326" s="221" t="n"/>
      <c r="Q326" s="31" t="n"/>
    </row>
    <row ht="13.5" outlineLevel="0" r="327">
      <c r="B327" s="220" t="n"/>
      <c r="C327" s="220" t="n"/>
      <c r="D327" s="220" t="n"/>
      <c r="E327" s="220" t="n"/>
      <c r="F327" s="220" t="n"/>
      <c r="G327" s="220" t="n"/>
      <c r="H327" s="220" t="n"/>
      <c r="I327" s="220" t="n"/>
      <c r="J327" s="220" t="n"/>
      <c r="K327" s="220" t="n"/>
      <c r="L327" s="220" t="n"/>
      <c r="M327" s="220" t="n"/>
      <c r="N327" s="220" t="n"/>
      <c r="O327" s="238" t="n"/>
      <c r="P327" s="221" t="n"/>
      <c r="Q327" s="220" t="n"/>
    </row>
    <row ht="13.5" outlineLevel="0" r="328">
      <c r="B328" s="239" t="s">
        <v>118</v>
      </c>
      <c r="C328" s="239" t="n">
        <f aca="false" ca="false" dt2D="false" dtr="false" t="normal">('7 день'!D321+'8 день'!D321+'9 день '!D324+'10 день'!D322+'11 день'!D324+'12 день'!D325)/6</f>
        <v>0</v>
      </c>
      <c r="D328" s="240" t="n">
        <f aca="false" ca="false" dt2D="false" dtr="false" t="normal">('7 день'!E323+'8 день'!E323+'9 день '!E326+'10 день'!E324+'11 день'!E326+'12 день'!E325)/6</f>
        <v>0</v>
      </c>
      <c r="E328" s="240" t="n">
        <f aca="false" ca="false" dt2D="false" dtr="false" t="normal">('7 день'!F323+'8 день'!F323+'9 день '!F326+'10 день'!F324+'11 день'!F326+'12 день'!F325)/6</f>
        <v>0</v>
      </c>
      <c r="F328" s="240" t="n">
        <f aca="false" ca="false" dt2D="false" dtr="false" t="normal">('7 день'!G323+'8 день'!G323+'9 день '!G326+'10 день'!G324+'11 день'!G326+'12 день'!G325)/6</f>
        <v>0</v>
      </c>
      <c r="G328" s="240" t="n">
        <f aca="false" ca="false" dt2D="false" dtr="false" t="normal">('7 день'!H323+'8 день'!H323+'9 день '!H326+'10 день'!H324+'11 день'!H326+'12 день'!H325)/6</f>
        <v>0</v>
      </c>
      <c r="H328" s="240" t="n">
        <f aca="false" ca="false" dt2D="false" dtr="false" t="normal">('7 день'!I323+'8 день'!I323+'9 день '!I326+'10 день'!I324+'11 день'!I326+'12 день'!I325)/6</f>
        <v>0</v>
      </c>
      <c r="I328" s="240" t="n">
        <f aca="false" ca="false" dt2D="false" dtr="false" t="normal">('7 день'!J323+'8 день'!J323+'9 день '!J326+'10 день'!J324+'11 день'!J326+'12 день'!J325)/6</f>
        <v>0</v>
      </c>
      <c r="J328" s="240" t="n">
        <f aca="false" ca="false" dt2D="false" dtr="false" t="normal">('7 день'!K323+'8 день'!K323+'9 день '!K326+'10 день'!K324+'11 день'!K326+'12 день'!K325)/6</f>
        <v>0</v>
      </c>
      <c r="K328" s="240" t="n">
        <f aca="false" ca="false" dt2D="false" dtr="false" t="normal">('7 день'!L323+'8 день'!L323+'9 день '!L326+'10 день'!L324+'11 день'!L326+'12 день'!L325)/6</f>
        <v>0</v>
      </c>
      <c r="L328" s="240" t="n">
        <f aca="false" ca="false" dt2D="false" dtr="false" t="normal">('7 день'!M323+'8 день'!M323+'9 день '!M326+'10 день'!M324+'11 день'!M326+'12 день'!M325)/6</f>
        <v>0</v>
      </c>
      <c r="M328" s="240" t="n">
        <f aca="false" ca="false" dt2D="false" dtr="false" t="normal">('7 день'!N323+'8 день'!N323+'9 день '!N326+'10 день'!N324+'11 день'!N326+'12 день'!N325)/6</f>
        <v>0</v>
      </c>
      <c r="N328" s="240" t="n">
        <f aca="false" ca="false" dt2D="false" dtr="false" t="normal">('7 день'!O323+'8 день'!O323+'9 день '!O326+'10 день'!O324+'11 день'!O326+'12 день'!O325)/6</f>
        <v>0</v>
      </c>
      <c r="O328" s="241" t="n">
        <f aca="false" ca="false" dt2D="false" dtr="false" t="normal">('7 день'!P323+'8 день'!P323+'9 день '!P326+'10 день'!P324+'11 день'!P326+'12 день'!P325)/6</f>
        <v>0</v>
      </c>
      <c r="P328" s="242" t="n">
        <f aca="false" ca="false" dt2D="false" dtr="false" t="normal">('7 день'!Q323+'8 день'!Q323+'9 день '!Q326+'10 день'!Q324+'11 день'!Q326+'12 день'!Q325)/6</f>
        <v>0</v>
      </c>
      <c r="Q328" s="57" t="n"/>
    </row>
    <row ht="13.5" outlineLevel="0" r="329">
      <c r="B329" s="85" t="n"/>
      <c r="C329" s="85" t="n"/>
      <c r="D329" s="243" t="e">
        <f aca="false" ca="false" dt2D="false" dtr="false" t="normal">D328/E328</f>
        <v>#DIV/0!</v>
      </c>
      <c r="E329" s="85" t="n">
        <v>1</v>
      </c>
      <c r="F329" s="244" t="e">
        <f aca="false" ca="false" dt2D="false" dtr="false" t="normal">F328/E328</f>
        <v>#DIV/0!</v>
      </c>
      <c r="G329" s="85" t="n"/>
      <c r="H329" s="85" t="n"/>
      <c r="I329" s="85" t="n"/>
      <c r="J329" s="85" t="n"/>
      <c r="K329" s="85" t="n"/>
      <c r="L329" s="85" t="n"/>
      <c r="M329" s="85" t="n"/>
      <c r="N329" s="85" t="n"/>
      <c r="O329" s="85" t="n"/>
      <c r="P329" s="221" t="n"/>
      <c r="Q329" s="85" t="n"/>
    </row>
    <row ht="13.5" outlineLevel="0" r="330">
      <c r="B330" s="1" t="n"/>
      <c r="C330" s="245" t="s">
        <v>156</v>
      </c>
      <c r="D330" s="245" t="n">
        <f aca="false" ca="false" dt2D="false" dtr="false" t="normal">('6 день '!D327+'12 день'!D328)/2</f>
        <v>0</v>
      </c>
      <c r="E330" s="246" t="n">
        <f aca="false" ca="false" dt2D="false" dtr="false" t="normal">('6 день '!E327+'12 день'!E328)/2</f>
        <v>0</v>
      </c>
      <c r="F330" s="246" t="n">
        <f aca="false" ca="false" dt2D="false" dtr="false" t="normal">('6 день '!F327+'12 день'!F328)/2</f>
        <v>0</v>
      </c>
      <c r="G330" s="247" t="n">
        <f aca="false" ca="false" dt2D="false" dtr="false" t="normal">('6 день '!G327+'12 день'!G328)/2</f>
        <v>0</v>
      </c>
      <c r="H330" s="247" t="n">
        <f aca="false" ca="false" dt2D="false" dtr="false" t="normal">('6 день '!H327+'12 день'!H328)/2</f>
        <v>0</v>
      </c>
      <c r="I330" s="247" t="n">
        <f aca="false" ca="false" dt2D="false" dtr="false" t="normal">('6 день '!I327+'12 день'!I328)/2</f>
        <v>0</v>
      </c>
      <c r="J330" s="247" t="n">
        <f aca="false" ca="false" dt2D="false" dtr="false" t="normal">('6 день '!J327+'12 день'!J328)/2</f>
        <v>0</v>
      </c>
      <c r="K330" s="247" t="n">
        <f aca="false" ca="false" dt2D="false" dtr="false" t="normal">('6 день '!K327+'12 день'!K328)/2</f>
        <v>0</v>
      </c>
      <c r="L330" s="247" t="n">
        <f aca="false" ca="false" dt2D="false" dtr="false" t="normal">('6 день '!L327+'12 день'!L328)/2</f>
        <v>0</v>
      </c>
      <c r="M330" s="247" t="n">
        <f aca="false" ca="false" dt2D="false" dtr="false" t="normal">('6 день '!M327+'12 день'!M328)/2</f>
        <v>0</v>
      </c>
      <c r="N330" s="247" t="n">
        <f aca="false" ca="false" dt2D="false" dtr="false" t="normal">('6 день '!N327+'12 день'!N328)/2</f>
        <v>0</v>
      </c>
      <c r="O330" s="247" t="n">
        <f aca="false" ca="false" dt2D="false" dtr="false" t="normal">('6 день '!O327+'12 день'!O328)/2</f>
        <v>0</v>
      </c>
      <c r="P330" s="247" t="n">
        <f aca="false" ca="false" dt2D="false" dtr="false" t="normal">('6 день '!P327+'12 день'!P328)/2</f>
        <v>0</v>
      </c>
      <c r="Q330" s="248" t="n">
        <f aca="false" ca="false" dt2D="false" dtr="false" t="normal">('6 день '!Q327+'12 день'!Q328)/2</f>
        <v>0</v>
      </c>
      <c r="R330" s="1" t="n"/>
    </row>
  </sheetData>
  <mergeCells count="91">
    <mergeCell ref="B28:C28"/>
    <mergeCell ref="B29:C29"/>
    <mergeCell ref="B30:C30"/>
    <mergeCell ref="B31:C31"/>
    <mergeCell ref="B33:B34"/>
    <mergeCell ref="C33:C34"/>
    <mergeCell ref="D33:F33"/>
    <mergeCell ref="F32:J32"/>
    <mergeCell ref="G33:G34"/>
    <mergeCell ref="H33:K33"/>
    <mergeCell ref="L33:O33"/>
    <mergeCell ref="P33:P35"/>
    <mergeCell ref="P6:P8"/>
    <mergeCell ref="H6:K6"/>
    <mergeCell ref="G6:G7"/>
    <mergeCell ref="F5:J5"/>
    <mergeCell ref="D6:F6"/>
    <mergeCell ref="A5:B5"/>
    <mergeCell ref="A3:B3"/>
    <mergeCell ref="A2:B2"/>
    <mergeCell ref="A1:B1"/>
    <mergeCell ref="A4:B4"/>
    <mergeCell ref="C6:C7"/>
    <mergeCell ref="B6:B7"/>
    <mergeCell ref="L6:O6"/>
    <mergeCell ref="B80:C80"/>
    <mergeCell ref="B81:C81"/>
    <mergeCell ref="B82:C82"/>
    <mergeCell ref="B83:C83"/>
    <mergeCell ref="B84:C84"/>
    <mergeCell ref="B108:C108"/>
    <mergeCell ref="B109:C109"/>
    <mergeCell ref="B110:C110"/>
    <mergeCell ref="B111:C111"/>
    <mergeCell ref="B112:C112"/>
    <mergeCell ref="B136:C136"/>
    <mergeCell ref="B137:C137"/>
    <mergeCell ref="B138:C138"/>
    <mergeCell ref="P59:P61"/>
    <mergeCell ref="L59:O59"/>
    <mergeCell ref="H59:K59"/>
    <mergeCell ref="G59:G60"/>
    <mergeCell ref="C59:C60"/>
    <mergeCell ref="B59:B60"/>
    <mergeCell ref="B58:C58"/>
    <mergeCell ref="B57:C57"/>
    <mergeCell ref="B56:C56"/>
    <mergeCell ref="B55:C55"/>
    <mergeCell ref="B54:C54"/>
    <mergeCell ref="D59:F59"/>
    <mergeCell ref="G84:K84"/>
    <mergeCell ref="G112:K112"/>
    <mergeCell ref="G140:K140"/>
    <mergeCell ref="G169:K169"/>
    <mergeCell ref="G195:K195"/>
    <mergeCell ref="G222:K222"/>
    <mergeCell ref="G250:K250"/>
    <mergeCell ref="G276:K276"/>
    <mergeCell ref="G304:K304"/>
    <mergeCell ref="B304:C304"/>
    <mergeCell ref="B303:C303"/>
    <mergeCell ref="B302:C302"/>
    <mergeCell ref="B301:C301"/>
    <mergeCell ref="B300:C300"/>
    <mergeCell ref="B276:C276"/>
    <mergeCell ref="B272:C272"/>
    <mergeCell ref="B273:C273"/>
    <mergeCell ref="B274:C274"/>
    <mergeCell ref="B275:C275"/>
    <mergeCell ref="B139:C139"/>
    <mergeCell ref="B140:C140"/>
    <mergeCell ref="B166:C166"/>
    <mergeCell ref="B165:C165"/>
    <mergeCell ref="B167:C167"/>
    <mergeCell ref="B168:C168"/>
    <mergeCell ref="B169:C169"/>
    <mergeCell ref="B191:C191"/>
    <mergeCell ref="B192:C192"/>
    <mergeCell ref="B193:C193"/>
    <mergeCell ref="B194:C194"/>
    <mergeCell ref="B195:C195"/>
    <mergeCell ref="B218:C218"/>
    <mergeCell ref="B219:C219"/>
    <mergeCell ref="B220:C220"/>
    <mergeCell ref="B221:C221"/>
    <mergeCell ref="B222:C222"/>
    <mergeCell ref="B250:C250"/>
    <mergeCell ref="B249:C249"/>
    <mergeCell ref="B248:C248"/>
    <mergeCell ref="B247:C247"/>
    <mergeCell ref="B246:C24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9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3.394689569061"/>
    <col customWidth="true" max="2" min="2" outlineLevel="0" width="16.9118233120133"/>
    <col customWidth="true" max="3" min="3" outlineLevel="0" width="10.7108217467186"/>
    <col bestFit="true" customWidth="true" max="9" min="9" outlineLevel="0" style="127" width="9.01963900951847"/>
  </cols>
  <sheetData>
    <row customHeight="true" ht="13.5" outlineLevel="0" r="1">
      <c r="A1" s="10" t="s">
        <v>59</v>
      </c>
      <c r="B1" s="10" t="s"/>
      <c r="F1" s="84" t="n"/>
      <c r="G1" s="84" t="n"/>
      <c r="H1" s="84" t="n"/>
      <c r="I1" s="84" t="n"/>
      <c r="J1" s="85" t="n"/>
      <c r="K1" s="85" t="n"/>
      <c r="L1" s="85" t="n"/>
      <c r="M1" s="85" t="n"/>
      <c r="N1" s="85" t="n"/>
      <c r="O1" s="85" t="n"/>
    </row>
    <row customHeight="true" ht="15.75" outlineLevel="0" r="2">
      <c r="A2" s="10" t="s">
        <v>17</v>
      </c>
      <c r="B2" s="10" t="s"/>
      <c r="E2" s="84" t="n"/>
      <c r="F2" s="84" t="n"/>
      <c r="G2" s="84" t="n"/>
      <c r="H2" s="84" t="n"/>
      <c r="I2" s="84" t="n"/>
      <c r="J2" s="85" t="n"/>
      <c r="K2" s="85" t="n"/>
      <c r="L2" s="85" t="n"/>
      <c r="M2" s="85" t="n"/>
      <c r="N2" s="85" t="n"/>
      <c r="O2" s="85" t="n"/>
    </row>
    <row customHeight="true" ht="13.5" outlineLevel="0" r="3">
      <c r="A3" s="11" t="s">
        <v>18</v>
      </c>
      <c r="B3" s="11" t="s"/>
      <c r="E3" s="84" t="n"/>
      <c r="I3" s="0" t="n"/>
      <c r="J3" s="85" t="n"/>
      <c r="K3" s="85" t="n"/>
      <c r="L3" s="85" t="n"/>
      <c r="M3" s="85" t="n"/>
      <c r="N3" s="85" t="n"/>
      <c r="O3" s="85" t="n"/>
    </row>
    <row customHeight="true" ht="16.5" outlineLevel="0" r="4">
      <c r="A4" s="10" t="s">
        <v>19</v>
      </c>
      <c r="B4" s="10" t="s"/>
      <c r="G4" s="86" t="n"/>
      <c r="H4" s="86" t="n"/>
      <c r="I4" s="86" t="n"/>
      <c r="J4" s="85" t="n"/>
      <c r="K4" s="85" t="n"/>
      <c r="L4" s="85" t="n"/>
      <c r="M4" s="85" t="n"/>
      <c r="N4" s="85" t="n"/>
      <c r="O4" s="85" t="n"/>
    </row>
    <row customHeight="true" ht="18.75" outlineLevel="0" r="5">
      <c r="A5" s="12" t="n"/>
      <c r="B5" s="12" t="n"/>
      <c r="C5" s="85" t="n"/>
      <c r="D5" s="85" t="n"/>
      <c r="E5" s="87" t="s">
        <v>60</v>
      </c>
      <c r="F5" s="88" t="s"/>
      <c r="G5" s="88" t="s"/>
      <c r="H5" s="88" t="s"/>
      <c r="I5" s="89" t="s"/>
      <c r="J5" s="90" t="n"/>
      <c r="K5" s="85" t="n"/>
      <c r="L5" s="85" t="n"/>
      <c r="M5" s="85" t="n"/>
      <c r="N5" s="85" t="n"/>
      <c r="O5" s="85" t="n"/>
    </row>
    <row customHeight="true" ht="24.75" outlineLevel="0" r="6">
      <c r="A6" s="19" t="s">
        <v>23</v>
      </c>
      <c r="B6" s="19" t="s">
        <v>24</v>
      </c>
      <c r="C6" s="19" t="s">
        <v>25</v>
      </c>
      <c r="D6" s="20" t="s"/>
      <c r="E6" s="21" t="s"/>
      <c r="F6" s="22" t="s">
        <v>26</v>
      </c>
      <c r="G6" s="23" t="s">
        <v>27</v>
      </c>
      <c r="H6" s="24" t="s"/>
      <c r="I6" s="24" t="s"/>
      <c r="J6" s="25" t="s"/>
      <c r="K6" s="26" t="s">
        <v>28</v>
      </c>
      <c r="L6" s="20" t="s"/>
      <c r="M6" s="20" t="s"/>
      <c r="N6" s="27" t="s"/>
      <c r="O6" s="91" t="s">
        <v>29</v>
      </c>
      <c r="P6" s="19" t="s">
        <v>22</v>
      </c>
    </row>
    <row customFormat="true" customHeight="true" ht="36" outlineLevel="0" r="7" s="29">
      <c r="A7" s="32" t="s"/>
      <c r="B7" s="32" t="s"/>
      <c r="C7" s="19" t="s">
        <v>30</v>
      </c>
      <c r="D7" s="19" t="s">
        <v>31</v>
      </c>
      <c r="E7" s="19" t="s">
        <v>32</v>
      </c>
      <c r="F7" s="33" t="s"/>
      <c r="G7" s="19" t="s">
        <v>33</v>
      </c>
      <c r="H7" s="19" t="s">
        <v>34</v>
      </c>
      <c r="I7" s="19" t="s">
        <v>35</v>
      </c>
      <c r="J7" s="19" t="s">
        <v>36</v>
      </c>
      <c r="K7" s="19" t="s">
        <v>37</v>
      </c>
      <c r="L7" s="19" t="s">
        <v>38</v>
      </c>
      <c r="M7" s="19" t="s">
        <v>39</v>
      </c>
      <c r="N7" s="26" t="s">
        <v>40</v>
      </c>
      <c r="O7" s="92" t="s"/>
      <c r="P7" s="19" t="n"/>
    </row>
    <row customFormat="true" customHeight="true" ht="26.25" outlineLevel="0" r="8" s="29">
      <c r="A8" s="37" t="s">
        <v>41</v>
      </c>
      <c r="B8" s="19" t="n"/>
      <c r="C8" s="19" t="n"/>
      <c r="D8" s="19" t="n"/>
      <c r="E8" s="19" t="n"/>
      <c r="F8" s="19" t="n"/>
      <c r="G8" s="30" t="n"/>
      <c r="H8" s="30" t="n"/>
      <c r="I8" s="19" t="n"/>
      <c r="J8" s="19" t="n"/>
      <c r="K8" s="19" t="n"/>
      <c r="L8" s="19" t="n"/>
      <c r="M8" s="19" t="n"/>
      <c r="N8" s="26" t="n"/>
      <c r="O8" s="93" t="s"/>
      <c r="P8" s="39" t="n"/>
    </row>
    <row customFormat="true" ht="15.75" outlineLevel="0" r="9" s="29">
      <c r="A9" s="19" t="s">
        <v>61</v>
      </c>
      <c r="B9" s="50" t="n">
        <v>200</v>
      </c>
      <c r="C9" s="50" t="n">
        <v>17.8</v>
      </c>
      <c r="D9" s="40" t="n">
        <v>17.2</v>
      </c>
      <c r="E9" s="40" t="n">
        <v>19.2</v>
      </c>
      <c r="F9" s="40" t="n">
        <v>300.6</v>
      </c>
      <c r="G9" s="50" t="n">
        <v>0.05</v>
      </c>
      <c r="H9" s="65" t="n"/>
      <c r="I9" s="40" t="n">
        <v>0.2</v>
      </c>
      <c r="J9" s="50" t="n">
        <v>65.26</v>
      </c>
      <c r="K9" s="40" t="n">
        <v>104</v>
      </c>
      <c r="L9" s="50" t="n">
        <v>371.96</v>
      </c>
      <c r="M9" s="50" t="n">
        <v>45.53</v>
      </c>
      <c r="N9" s="42" t="n">
        <v>1.24</v>
      </c>
      <c r="O9" s="94" t="n"/>
      <c r="P9" s="50" t="n"/>
    </row>
    <row customFormat="true" ht="13.5" outlineLevel="0" r="10" s="29">
      <c r="A10" s="19" t="s">
        <v>62</v>
      </c>
      <c r="B10" s="49" t="s">
        <v>63</v>
      </c>
      <c r="C10" s="69" t="n">
        <v>4.64</v>
      </c>
      <c r="D10" s="95" t="n">
        <v>12.22</v>
      </c>
      <c r="E10" s="96" t="n">
        <v>13.222</v>
      </c>
      <c r="F10" s="69" t="n">
        <v>147.7</v>
      </c>
      <c r="G10" s="70" t="n">
        <v>0.01</v>
      </c>
      <c r="H10" s="70" t="n">
        <v>5.99</v>
      </c>
      <c r="I10" s="69" t="n">
        <v>0.14</v>
      </c>
      <c r="J10" s="69" t="n">
        <v>52</v>
      </c>
      <c r="K10" s="69" t="n">
        <v>176</v>
      </c>
      <c r="L10" s="69" t="n">
        <v>100</v>
      </c>
      <c r="M10" s="69" t="n">
        <v>7</v>
      </c>
      <c r="N10" s="71" t="n">
        <v>0.2</v>
      </c>
      <c r="O10" s="97" t="n"/>
      <c r="P10" s="19" t="n">
        <v>78</v>
      </c>
    </row>
    <row customFormat="true" ht="13.5" outlineLevel="0" r="11" s="29">
      <c r="A11" s="19" t="s">
        <v>64</v>
      </c>
      <c r="B11" s="69" t="n">
        <v>200</v>
      </c>
      <c r="C11" s="69" t="n">
        <v>1.2</v>
      </c>
      <c r="D11" s="69" t="n">
        <v>1.33</v>
      </c>
      <c r="E11" s="69" t="n">
        <v>10.27</v>
      </c>
      <c r="F11" s="69" t="n">
        <v>116</v>
      </c>
      <c r="G11" s="70" t="n">
        <v>0.01</v>
      </c>
      <c r="H11" s="70" t="n">
        <v>0.03</v>
      </c>
      <c r="I11" s="69" t="n">
        <v>0.54</v>
      </c>
      <c r="J11" s="69" t="n">
        <v>0</v>
      </c>
      <c r="K11" s="69" t="n">
        <v>50.16</v>
      </c>
      <c r="L11" s="69" t="n">
        <v>37.5</v>
      </c>
      <c r="M11" s="69" t="n">
        <v>5.83</v>
      </c>
      <c r="N11" s="71" t="n">
        <v>0.06</v>
      </c>
      <c r="O11" s="98" t="n"/>
      <c r="P11" s="19" t="n">
        <v>50</v>
      </c>
    </row>
    <row customFormat="true" ht="15.75" outlineLevel="0" r="12" s="29">
      <c r="A12" s="31" t="s">
        <v>65</v>
      </c>
      <c r="B12" s="99" t="s">
        <v>46</v>
      </c>
      <c r="C12" s="99" t="n">
        <v>0.6</v>
      </c>
      <c r="D12" s="99" t="n">
        <v>0.46</v>
      </c>
      <c r="E12" s="99" t="n">
        <v>14.7</v>
      </c>
      <c r="F12" s="99" t="n">
        <v>68.26</v>
      </c>
      <c r="G12" s="99" t="n">
        <v>0</v>
      </c>
      <c r="H12" s="100" t="n">
        <v>0</v>
      </c>
      <c r="I12" s="99" t="n">
        <v>7.5</v>
      </c>
      <c r="J12" s="99" t="n">
        <v>0</v>
      </c>
      <c r="K12" s="99" t="n">
        <v>17.5</v>
      </c>
      <c r="L12" s="101" t="n">
        <v>0</v>
      </c>
      <c r="M12" s="101" t="n">
        <v>18</v>
      </c>
      <c r="N12" s="102" t="n">
        <v>3.46</v>
      </c>
      <c r="O12" s="103" t="n"/>
      <c r="P12" s="50" t="n">
        <v>104</v>
      </c>
    </row>
    <row customFormat="true" customHeight="true" ht="27.75" outlineLevel="0" r="13" s="56">
      <c r="A13" s="104" t="s">
        <v>66</v>
      </c>
      <c r="B13" s="105" t="n">
        <f aca="false" ca="false" dt2D="false" dtr="false" t="normal">B9+40+B11+110</f>
        <v>550</v>
      </c>
      <c r="C13" s="59" t="n">
        <f aca="false" ca="false" dt2D="false" dtr="false" t="normal">C9+C10+C11+C12</f>
        <v>24.240000000000002</v>
      </c>
      <c r="D13" s="59" t="n">
        <f aca="false" ca="false" dt2D="false" dtr="false" t="normal">D9+D10+D11+D12</f>
        <v>31.21</v>
      </c>
      <c r="E13" s="59" t="n">
        <f aca="false" ca="false" dt2D="false" dtr="false" t="normal">E9+E10+E11+E12</f>
        <v>57.391999999999996</v>
      </c>
      <c r="F13" s="59" t="n">
        <f aca="false" ca="false" dt2D="false" dtr="false" t="normal">F9+F10+F11+F12</f>
        <v>632.56</v>
      </c>
      <c r="G13" s="59" t="n">
        <f aca="false" ca="false" dt2D="false" dtr="false" t="normal">G9+G10+G11+G12</f>
        <v>0.07</v>
      </c>
      <c r="H13" s="59" t="n">
        <f aca="false" ca="false" dt2D="false" dtr="false" t="normal">H9+H10+H11+H12</f>
        <v>6.0200000000000005</v>
      </c>
      <c r="I13" s="59" t="n">
        <f aca="false" ca="false" dt2D="false" dtr="false" t="normal">I9+I10+I11+I12</f>
        <v>8.38</v>
      </c>
      <c r="J13" s="59" t="n">
        <f aca="false" ca="false" dt2D="false" dtr="false" t="normal">J9+J10+J11+J12</f>
        <v>117.26</v>
      </c>
      <c r="K13" s="59" t="n">
        <f aca="false" ca="false" dt2D="false" dtr="false" t="normal">K9+K10+K11+K12</f>
        <v>347.65999999999997</v>
      </c>
      <c r="L13" s="59" t="n">
        <f aca="false" ca="false" dt2D="false" dtr="false" t="normal">L9+L10+L11+L12</f>
        <v>509.46</v>
      </c>
      <c r="M13" s="59" t="n">
        <f aca="false" ca="false" dt2D="false" dtr="false" t="normal">M9+M10+M11+M12</f>
        <v>76.36</v>
      </c>
      <c r="N13" s="59" t="n">
        <f aca="false" ca="false" dt2D="false" dtr="false" t="normal">N9+N10+N11+N12</f>
        <v>4.96</v>
      </c>
      <c r="O13" s="106" t="n">
        <f aca="false" ca="false" dt2D="false" dtr="false" t="normal">F13/2720*100</f>
        <v>23.255882352941175</v>
      </c>
      <c r="P13" s="107" t="n"/>
    </row>
    <row customFormat="true" ht="15.75" outlineLevel="0" r="14" s="29">
      <c r="A14" s="50" t="s">
        <v>49</v>
      </c>
      <c r="B14" s="37" t="n"/>
      <c r="C14" s="50" t="n"/>
      <c r="D14" s="50" t="n"/>
      <c r="E14" s="50" t="n"/>
      <c r="F14" s="50" t="n"/>
      <c r="G14" s="51" t="n"/>
      <c r="H14" s="50" t="n"/>
      <c r="I14" s="108" t="n"/>
      <c r="J14" s="109" t="n"/>
      <c r="K14" s="109" t="n"/>
      <c r="L14" s="109" t="n"/>
      <c r="M14" s="109" t="n"/>
      <c r="N14" s="109" t="n"/>
      <c r="O14" s="109" t="n"/>
      <c r="P14" s="110" t="n"/>
    </row>
    <row customFormat="true" ht="25.5" outlineLevel="0" r="15" s="29">
      <c r="A15" s="64" t="s">
        <v>67</v>
      </c>
      <c r="B15" s="65" t="n">
        <v>100</v>
      </c>
      <c r="C15" s="65" t="n">
        <v>4.83</v>
      </c>
      <c r="D15" s="65" t="n">
        <v>0.27</v>
      </c>
      <c r="E15" s="65" t="n">
        <v>54.38</v>
      </c>
      <c r="F15" s="111" t="n">
        <v>225.87</v>
      </c>
      <c r="G15" s="111" t="n">
        <v>0.09</v>
      </c>
      <c r="H15" s="111" t="n">
        <v>0</v>
      </c>
      <c r="I15" s="111" t="n">
        <v>3.72</v>
      </c>
      <c r="J15" s="111" t="n">
        <v>3.25</v>
      </c>
      <c r="K15" s="111" t="n">
        <v>149.02</v>
      </c>
      <c r="L15" s="111" t="n">
        <v>135.89</v>
      </c>
      <c r="M15" s="111" t="n">
        <v>97.7</v>
      </c>
      <c r="N15" s="112" t="n">
        <v>2.99</v>
      </c>
      <c r="O15" s="113" t="n"/>
      <c r="P15" s="114" t="n">
        <v>2</v>
      </c>
    </row>
    <row customFormat="true" customHeight="true" ht="18" outlineLevel="0" r="16" s="29">
      <c r="A16" s="115" t="s">
        <v>68</v>
      </c>
      <c r="B16" s="29" t="n">
        <v>250</v>
      </c>
      <c r="C16" s="65" t="n">
        <v>2.68</v>
      </c>
      <c r="D16" s="50" t="n">
        <v>1.98</v>
      </c>
      <c r="E16" s="51" t="n">
        <v>17.14</v>
      </c>
      <c r="F16" s="50" t="n">
        <v>14.64</v>
      </c>
      <c r="G16" s="50" t="n">
        <v>0.11</v>
      </c>
      <c r="H16" s="50" t="n">
        <v>0</v>
      </c>
      <c r="I16" s="65" t="n">
        <v>0.03</v>
      </c>
      <c r="J16" s="50" t="n">
        <v>53.75</v>
      </c>
      <c r="K16" s="50" t="n">
        <v>68.12</v>
      </c>
      <c r="L16" s="50" t="n">
        <v>166.13</v>
      </c>
      <c r="M16" s="50" t="n">
        <v>25.38</v>
      </c>
      <c r="N16" s="50" t="n">
        <v>2.03</v>
      </c>
      <c r="O16" s="50" t="n"/>
      <c r="P16" s="116" t="n">
        <v>204</v>
      </c>
    </row>
    <row customFormat="true" ht="15" outlineLevel="0" r="17" s="29">
      <c r="A17" s="65" t="s">
        <v>69</v>
      </c>
      <c r="B17" s="29" t="s">
        <v>70</v>
      </c>
      <c r="C17" s="95" t="n">
        <v>12.5</v>
      </c>
      <c r="D17" s="50" t="n">
        <v>18.23</v>
      </c>
      <c r="E17" s="51" t="n">
        <v>5.88</v>
      </c>
      <c r="F17" s="50" t="n">
        <v>276.25</v>
      </c>
      <c r="G17" s="50" t="n">
        <v>0.06</v>
      </c>
      <c r="H17" s="50" t="n">
        <v>0</v>
      </c>
      <c r="I17" s="65" t="n">
        <v>0.03</v>
      </c>
      <c r="J17" s="50" t="n">
        <v>53.75</v>
      </c>
      <c r="K17" s="50" t="n">
        <v>68.13</v>
      </c>
      <c r="L17" s="50" t="n"/>
      <c r="M17" s="50" t="n"/>
      <c r="N17" s="50" t="n"/>
      <c r="O17" s="50" t="n"/>
      <c r="P17" s="116" t="n">
        <v>301</v>
      </c>
    </row>
    <row customFormat="true" ht="15" outlineLevel="0" r="18" s="29">
      <c r="A18" s="50" t="s">
        <v>71</v>
      </c>
      <c r="B18" s="69" t="n">
        <v>200</v>
      </c>
      <c r="C18" s="50" t="n">
        <v>2.8</v>
      </c>
      <c r="D18" s="50" t="n">
        <v>7.5</v>
      </c>
      <c r="E18" s="51" t="n">
        <v>34.58</v>
      </c>
      <c r="F18" s="50" t="n">
        <v>43.75</v>
      </c>
      <c r="G18" s="50" t="n">
        <v>0.72</v>
      </c>
      <c r="H18" s="50" t="n">
        <v>0</v>
      </c>
      <c r="I18" s="50" t="n">
        <v>0.06</v>
      </c>
      <c r="J18" s="50" t="n">
        <v>0.92</v>
      </c>
      <c r="K18" s="50" t="n">
        <v>51</v>
      </c>
      <c r="L18" s="50" t="n">
        <v>91</v>
      </c>
      <c r="M18" s="50" t="n">
        <v>29</v>
      </c>
      <c r="N18" s="50" t="n">
        <v>1.1</v>
      </c>
      <c r="O18" s="116" t="n"/>
      <c r="P18" s="19" t="n">
        <v>70</v>
      </c>
    </row>
    <row customFormat="true" ht="12.75" outlineLevel="0" r="19" s="29">
      <c r="A19" s="50" t="s">
        <v>72</v>
      </c>
      <c r="B19" s="50" t="n">
        <v>200</v>
      </c>
      <c r="C19" s="50" t="n">
        <v>1</v>
      </c>
      <c r="D19" s="50" t="n">
        <v>0</v>
      </c>
      <c r="E19" s="51" t="n">
        <v>25.4</v>
      </c>
      <c r="F19" s="50" t="n">
        <v>50</v>
      </c>
      <c r="G19" s="50" t="n">
        <v>0</v>
      </c>
      <c r="H19" s="65" t="n">
        <v>0</v>
      </c>
      <c r="I19" s="50" t="n">
        <v>8</v>
      </c>
      <c r="J19" s="50" t="n">
        <v>0</v>
      </c>
      <c r="K19" s="50" t="n">
        <v>40</v>
      </c>
      <c r="L19" s="50" t="n">
        <v>0</v>
      </c>
      <c r="M19" s="50" t="n">
        <v>20</v>
      </c>
      <c r="N19" s="50" t="n">
        <v>0.4</v>
      </c>
      <c r="O19" s="30" t="n"/>
      <c r="P19" s="50" t="n">
        <v>13</v>
      </c>
    </row>
    <row customFormat="true" ht="15" outlineLevel="0" r="20" s="29">
      <c r="A20" s="50" t="s">
        <v>55</v>
      </c>
      <c r="B20" s="50" t="n">
        <v>50</v>
      </c>
      <c r="C20" s="31" t="n">
        <v>3.16</v>
      </c>
      <c r="D20" s="31" t="n">
        <v>0.4</v>
      </c>
      <c r="E20" s="54" t="n">
        <v>19.32</v>
      </c>
      <c r="F20" s="31" t="n">
        <v>93.53</v>
      </c>
      <c r="G20" s="31" t="n">
        <v>0.04</v>
      </c>
      <c r="H20" s="41" t="n"/>
      <c r="I20" s="31" t="n"/>
      <c r="J20" s="31" t="n"/>
      <c r="K20" s="31" t="n">
        <v>9.2</v>
      </c>
      <c r="L20" s="31" t="n">
        <v>34.8</v>
      </c>
      <c r="M20" s="31" t="n">
        <v>13.2</v>
      </c>
      <c r="N20" s="31" t="n">
        <v>0.44</v>
      </c>
      <c r="O20" s="116" t="n"/>
      <c r="P20" s="19" t="n"/>
    </row>
    <row customFormat="true" ht="15" outlineLevel="0" r="21" s="29">
      <c r="A21" s="50" t="s">
        <v>56</v>
      </c>
      <c r="B21" s="50" t="n">
        <v>60</v>
      </c>
      <c r="C21" s="50" t="n">
        <v>2.24</v>
      </c>
      <c r="D21" s="50" t="n">
        <v>0.44</v>
      </c>
      <c r="E21" s="51" t="n">
        <v>0.68</v>
      </c>
      <c r="F21" s="50" t="n">
        <v>91.96</v>
      </c>
      <c r="G21" s="50" t="n">
        <v>0.68</v>
      </c>
      <c r="H21" s="50" t="n">
        <v>0.8</v>
      </c>
      <c r="I21" s="50" t="n"/>
      <c r="J21" s="50" t="n"/>
      <c r="K21" s="72" t="n">
        <v>9.2</v>
      </c>
      <c r="L21" s="50" t="n">
        <v>42.4</v>
      </c>
      <c r="M21" s="50" t="n">
        <v>10</v>
      </c>
      <c r="N21" s="50" t="n">
        <v>1</v>
      </c>
      <c r="O21" s="117" t="n"/>
      <c r="P21" s="19" t="n"/>
    </row>
    <row customFormat="true" ht="15" outlineLevel="0" r="22" s="29"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116" t="n"/>
    </row>
    <row customFormat="true" ht="14.25" outlineLevel="0" r="23" s="56">
      <c r="A23" s="118" t="s">
        <v>57</v>
      </c>
      <c r="B23" s="79" t="n">
        <f aca="false" ca="false" dt2D="false" dtr="false" t="normal">B15+B16+120+B18+B19+B20+B21</f>
        <v>980</v>
      </c>
      <c r="C23" s="119" t="n">
        <f aca="false" ca="false" dt2D="false" dtr="false" t="normal">C15+C16+C17+C18+C19+C20+C21</f>
        <v>29.21</v>
      </c>
      <c r="D23" s="119" t="n">
        <f aca="false" ca="false" dt2D="false" dtr="false" t="normal">D15+D16+D17+D18+D19+D20+D21</f>
        <v>28.82</v>
      </c>
      <c r="E23" s="119" t="n">
        <f aca="false" ca="false" dt2D="false" dtr="false" t="normal">E15+E16+E17+E18+E19+E20+E21</f>
        <v>157.38</v>
      </c>
      <c r="F23" s="119" t="n">
        <f aca="false" ca="false" dt2D="false" dtr="false" t="normal">F15+F16+F17+F18+F19+F20+F21</f>
        <v>796</v>
      </c>
      <c r="G23" s="119" t="n">
        <f aca="false" ca="false" dt2D="false" dtr="false" t="normal">G15+G16+G17+G18+G19+G20+G21</f>
        <v>1.7000000000000002</v>
      </c>
      <c r="H23" s="119" t="n">
        <f aca="false" ca="false" dt2D="false" dtr="false" t="normal">H15+H16+H17+H18+H19+H20+H21</f>
        <v>0.8</v>
      </c>
      <c r="I23" s="119" t="n">
        <f aca="false" ca="false" dt2D="false" dtr="false" t="normal">I15+I16+I17+I18+I19+I20+I21</f>
        <v>11.84</v>
      </c>
      <c r="J23" s="119" t="n">
        <f aca="false" ca="false" dt2D="false" dtr="false" t="normal">J15+J16+J17+J18+J19+J20+J21</f>
        <v>111.67</v>
      </c>
      <c r="K23" s="119" t="n">
        <f aca="false" ca="false" dt2D="false" dtr="false" t="normal">K15+K16+K17+K18+K19+K20+K21</f>
        <v>394.66999999999996</v>
      </c>
      <c r="L23" s="119" t="n">
        <f aca="false" ca="false" dt2D="false" dtr="false" t="normal">L15+L16+L17+L18+L19+L20+L21</f>
        <v>470.21999999999997</v>
      </c>
      <c r="M23" s="119" t="n">
        <f aca="false" ca="false" dt2D="false" dtr="false" t="normal">M15+M16+M17+M18+M19+M20+M21</f>
        <v>195.27999999999997</v>
      </c>
      <c r="N23" s="119" t="n">
        <f aca="false" ca="false" dt2D="false" dtr="false" t="normal">N15+N16+N17+N18+N19+N20+N21</f>
        <v>7.96</v>
      </c>
      <c r="O23" s="120" t="n">
        <f aca="false" ca="false" dt2D="false" dtr="false" t="normal">F25/2720*100</f>
        <v>52.52058823529412</v>
      </c>
      <c r="P23" s="121" t="n"/>
    </row>
    <row customFormat="true" ht="14.25" outlineLevel="0" r="24" s="29">
      <c r="A24" s="50" t="n"/>
      <c r="B24" s="50" t="n"/>
      <c r="C24" s="50" t="n"/>
      <c r="D24" s="50" t="n"/>
      <c r="E24" s="51" t="n"/>
      <c r="F24" s="50" t="n"/>
      <c r="G24" s="50" t="n"/>
      <c r="H24" s="50" t="n"/>
      <c r="I24" s="65" t="n"/>
      <c r="J24" s="50" t="n"/>
      <c r="K24" s="50" t="n"/>
      <c r="L24" s="50" t="n"/>
      <c r="M24" s="50" t="n"/>
      <c r="N24" s="50" t="n"/>
      <c r="O24" s="50" t="n"/>
      <c r="P24" s="122" t="n"/>
    </row>
    <row customFormat="true" ht="12.75" outlineLevel="0" r="25" s="56">
      <c r="A25" s="123" t="s">
        <v>58</v>
      </c>
      <c r="B25" s="124" t="n">
        <f aca="false" ca="false" dt2D="false" dtr="false" t="normal">B13+B23</f>
        <v>1530</v>
      </c>
      <c r="C25" s="124" t="n">
        <f aca="false" ca="false" dt2D="false" dtr="false" t="normal">C13+C23</f>
        <v>53.45</v>
      </c>
      <c r="D25" s="123" t="n">
        <f aca="false" ca="false" dt2D="false" dtr="false" t="normal">D13+D23</f>
        <v>60.03</v>
      </c>
      <c r="E25" s="123" t="n">
        <f aca="false" ca="false" dt2D="false" dtr="false" t="normal">E13+E23</f>
        <v>214.772</v>
      </c>
      <c r="F25" s="123" t="n">
        <f aca="false" ca="false" dt2D="false" dtr="false" t="normal">F13+F23</f>
        <v>1428.56</v>
      </c>
      <c r="G25" s="123" t="n">
        <f aca="false" ca="false" dt2D="false" dtr="false" t="normal">G13+G23</f>
        <v>1.7700000000000002</v>
      </c>
      <c r="H25" s="123" t="n">
        <f aca="false" ca="false" dt2D="false" dtr="false" t="normal">H13+H23</f>
        <v>6.82</v>
      </c>
      <c r="I25" s="123" t="n">
        <f aca="false" ca="false" dt2D="false" dtr="false" t="normal">I13+I23</f>
        <v>20.22</v>
      </c>
      <c r="J25" s="123" t="n">
        <f aca="false" ca="false" dt2D="false" dtr="false" t="normal">J13+J23</f>
        <v>228.93</v>
      </c>
      <c r="K25" s="123" t="n">
        <f aca="false" ca="false" dt2D="false" dtr="false" t="normal">K13+K23</f>
        <v>742.3299999999999</v>
      </c>
      <c r="L25" s="123" t="n">
        <f aca="false" ca="false" dt2D="false" dtr="false" t="normal">L13+L23</f>
        <v>979.68</v>
      </c>
      <c r="M25" s="123" t="n">
        <f aca="false" ca="false" dt2D="false" dtr="false" t="normal">M13+M23</f>
        <v>271.64</v>
      </c>
      <c r="N25" s="123" t="n">
        <f aca="false" ca="false" dt2D="false" dtr="false" t="normal">N13+N23</f>
        <v>12.92</v>
      </c>
      <c r="O25" s="125" t="n">
        <f aca="false" ca="false" dt2D="false" dtr="false" t="normal">O13+O23</f>
        <v>75.7764705882353</v>
      </c>
      <c r="P25" s="126" t="n"/>
    </row>
    <row customFormat="true" ht="12.75" outlineLevel="0" r="26" s="29">
      <c r="A26" s="50" t="n"/>
      <c r="B26" s="50" t="n"/>
      <c r="C26" s="50" t="n"/>
      <c r="D26" s="50" t="n"/>
      <c r="E26" s="51" t="n"/>
      <c r="F26" s="50" t="n"/>
      <c r="G26" s="50" t="n"/>
      <c r="H26" s="50" t="n"/>
      <c r="I26" s="65" t="n"/>
      <c r="J26" s="50" t="n"/>
      <c r="K26" s="50" t="n"/>
      <c r="L26" s="50" t="n"/>
      <c r="M26" s="50" t="n"/>
      <c r="N26" s="50" t="n"/>
      <c r="O26" s="50" t="n"/>
      <c r="P26" s="30" t="n"/>
    </row>
    <row customFormat="true" ht="15.75" outlineLevel="0" r="27" s="29">
      <c r="A27" s="83" t="n"/>
      <c r="B27" s="85" t="n"/>
      <c r="C27" s="85" t="n"/>
      <c r="D27" s="85" t="n"/>
      <c r="E27" s="243" t="n"/>
      <c r="F27" s="244" t="n"/>
      <c r="G27" s="85" t="n"/>
      <c r="H27" s="85" t="n"/>
      <c r="I27" s="249" t="n"/>
      <c r="J27" s="85" t="n"/>
      <c r="K27" s="85" t="n"/>
      <c r="L27" s="85" t="n"/>
      <c r="M27" s="85" t="n"/>
      <c r="N27" s="85" t="n"/>
      <c r="O27" s="85" t="n"/>
    </row>
    <row customFormat="true" ht="12.75" outlineLevel="0" r="28" s="29">
      <c r="A28" s="0" t="n"/>
      <c r="B28" s="0" t="n"/>
      <c r="C28" s="250" t="n">
        <f aca="false" ca="false" dt2D="false" dtr="false" t="normal">D25/C25</f>
        <v>1.1231057062675398</v>
      </c>
      <c r="D28" s="251" t="n">
        <f aca="false" ca="false" dt2D="false" dtr="false" t="normal">D25/D25</f>
        <v>1</v>
      </c>
      <c r="E28" s="251" t="n">
        <f aca="false" ca="false" dt2D="false" dtr="false" t="normal">E25/C25</f>
        <v>4.018185219831618</v>
      </c>
      <c r="F28" s="252" t="n"/>
      <c r="G28" s="0" t="n"/>
      <c r="H28" s="0" t="n"/>
      <c r="I28" s="127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127" t="n"/>
      <c r="J29" s="0" t="n"/>
      <c r="K29" s="0" t="n"/>
      <c r="L29" s="0" t="n"/>
      <c r="M29" s="0" t="n"/>
      <c r="N29" s="0" t="n"/>
      <c r="O29" s="0" t="n"/>
    </row>
  </sheetData>
  <mergeCells count="12">
    <mergeCell ref="E5:I5"/>
    <mergeCell ref="A1:B1"/>
    <mergeCell ref="A2:B2"/>
    <mergeCell ref="A3:B3"/>
    <mergeCell ref="A4:B4"/>
    <mergeCell ref="A6:A7"/>
    <mergeCell ref="C6:E6"/>
    <mergeCell ref="F6:F7"/>
    <mergeCell ref="G6:J6"/>
    <mergeCell ref="K6:N6"/>
    <mergeCell ref="O6:O8"/>
    <mergeCell ref="B6:B7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9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19.8713924254489"/>
    <col customWidth="true" max="2" min="2" outlineLevel="0" width="10.7108217467186"/>
    <col customWidth="true" max="3" min="3" outlineLevel="0" width="7.32845694898303"/>
    <col bestFit="true" customWidth="true" max="9" min="9" outlineLevel="0" style="127" width="9.01963900951847"/>
  </cols>
  <sheetData>
    <row customHeight="true" ht="13.5" outlineLevel="0" r="1">
      <c r="A1" s="10" t="s">
        <v>73</v>
      </c>
      <c r="B1" s="10" t="s"/>
    </row>
    <row customHeight="true" ht="15.75" outlineLevel="0" r="2">
      <c r="A2" s="10" t="s">
        <v>17</v>
      </c>
      <c r="B2" s="10" t="s"/>
      <c r="E2" s="84" t="n"/>
      <c r="F2" s="84" t="n"/>
      <c r="G2" s="84" t="n"/>
      <c r="H2" s="84" t="n"/>
    </row>
    <row customHeight="true" ht="13.5" outlineLevel="0" r="3">
      <c r="A3" s="11" t="s">
        <v>18</v>
      </c>
      <c r="B3" s="11" t="s"/>
      <c r="E3" s="84" t="n"/>
      <c r="F3" s="84" t="n"/>
      <c r="G3" s="84" t="n"/>
      <c r="H3" s="84" t="n"/>
    </row>
    <row customHeight="true" ht="16.5" outlineLevel="0" r="4">
      <c r="A4" s="10" t="s">
        <v>19</v>
      </c>
      <c r="B4" s="10" t="s"/>
    </row>
    <row customHeight="true" ht="18.75" outlineLevel="0" r="5">
      <c r="A5" s="12" t="n"/>
      <c r="B5" s="13" t="s"/>
      <c r="E5" s="128" t="n"/>
      <c r="F5" s="14" t="n"/>
      <c r="G5" s="14" t="s">
        <v>74</v>
      </c>
      <c r="H5" s="14" t="n"/>
      <c r="I5" s="129" t="n"/>
      <c r="J5" s="129" t="n"/>
    </row>
    <row customHeight="true" ht="25.5" outlineLevel="0" r="6">
      <c r="A6" s="19" t="s">
        <v>23</v>
      </c>
      <c r="B6" s="19" t="s">
        <v>24</v>
      </c>
      <c r="C6" s="19" t="s">
        <v>25</v>
      </c>
      <c r="D6" s="20" t="s"/>
      <c r="E6" s="21" t="s"/>
      <c r="F6" s="22" t="s">
        <v>26</v>
      </c>
      <c r="G6" s="23" t="s">
        <v>27</v>
      </c>
      <c r="H6" s="24" t="s"/>
      <c r="I6" s="24" t="s"/>
      <c r="J6" s="25" t="s"/>
      <c r="K6" s="26" t="s">
        <v>28</v>
      </c>
      <c r="L6" s="20" t="s"/>
      <c r="M6" s="20" t="s"/>
      <c r="N6" s="27" t="s"/>
      <c r="O6" s="130" t="s">
        <v>29</v>
      </c>
      <c r="P6" s="19" t="s">
        <v>22</v>
      </c>
      <c r="Q6" s="29" t="n"/>
    </row>
    <row customFormat="true" customHeight="true" ht="26.25" outlineLevel="0" r="7" s="29">
      <c r="A7" s="32" t="s"/>
      <c r="B7" s="32" t="s"/>
      <c r="C7" s="19" t="s">
        <v>30</v>
      </c>
      <c r="D7" s="19" t="s">
        <v>31</v>
      </c>
      <c r="E7" s="19" t="s">
        <v>32</v>
      </c>
      <c r="F7" s="33" t="s"/>
      <c r="G7" s="19" t="s">
        <v>33</v>
      </c>
      <c r="H7" s="19" t="s">
        <v>34</v>
      </c>
      <c r="I7" s="19" t="s">
        <v>35</v>
      </c>
      <c r="J7" s="19" t="s">
        <v>36</v>
      </c>
      <c r="K7" s="19" t="s">
        <v>37</v>
      </c>
      <c r="L7" s="19" t="s">
        <v>38</v>
      </c>
      <c r="M7" s="19" t="s">
        <v>39</v>
      </c>
      <c r="N7" s="26" t="s">
        <v>40</v>
      </c>
      <c r="O7" s="131" t="s"/>
      <c r="P7" s="19" t="n"/>
    </row>
    <row customFormat="true" customHeight="true" ht="22.5" outlineLevel="0" r="8" s="29">
      <c r="A8" s="37" t="s">
        <v>41</v>
      </c>
      <c r="B8" s="19" t="n"/>
      <c r="C8" s="19" t="n"/>
      <c r="D8" s="19" t="n"/>
      <c r="E8" s="19" t="n"/>
      <c r="F8" s="19" t="n"/>
      <c r="G8" s="30" t="n"/>
      <c r="H8" s="30" t="n"/>
      <c r="I8" s="19" t="n"/>
      <c r="J8" s="19" t="n"/>
      <c r="K8" s="19" t="n"/>
      <c r="L8" s="19" t="n"/>
      <c r="M8" s="19" t="n"/>
      <c r="N8" s="26" t="n"/>
      <c r="O8" s="132" t="s"/>
      <c r="P8" s="39" t="n"/>
    </row>
    <row customFormat="true" ht="15.75" outlineLevel="0" r="9" s="29">
      <c r="A9" s="133" t="s">
        <v>75</v>
      </c>
      <c r="B9" s="69" t="n">
        <v>200</v>
      </c>
      <c r="C9" s="69" t="n">
        <v>10.5</v>
      </c>
      <c r="D9" s="134" t="n">
        <v>11.11</v>
      </c>
      <c r="E9" s="134" t="n">
        <v>41.1</v>
      </c>
      <c r="F9" s="134" t="n">
        <v>281</v>
      </c>
      <c r="G9" s="69" t="n">
        <v>0.26</v>
      </c>
      <c r="H9" s="69" t="n">
        <v>0</v>
      </c>
      <c r="I9" s="134" t="n">
        <v>1.2</v>
      </c>
      <c r="J9" s="69" t="n">
        <v>81</v>
      </c>
      <c r="K9" s="134" t="n">
        <v>158.6</v>
      </c>
      <c r="L9" s="69" t="n">
        <v>257.3</v>
      </c>
      <c r="M9" s="69" t="n">
        <v>86.7</v>
      </c>
      <c r="N9" s="135" t="n">
        <v>2.75</v>
      </c>
      <c r="O9" s="94" t="n"/>
      <c r="P9" s="19" t="n">
        <v>92</v>
      </c>
    </row>
    <row customFormat="true" ht="16.5" outlineLevel="0" r="10" s="29">
      <c r="A10" s="136" t="s">
        <v>76</v>
      </c>
      <c r="B10" s="136" t="n">
        <v>200</v>
      </c>
      <c r="C10" s="136" t="n">
        <v>4.51</v>
      </c>
      <c r="D10" s="136" t="n">
        <v>1.14</v>
      </c>
      <c r="E10" s="137" t="n">
        <v>7.71</v>
      </c>
      <c r="F10" s="137" t="n">
        <v>67.33</v>
      </c>
      <c r="G10" s="136" t="n">
        <v>0.01</v>
      </c>
      <c r="H10" s="136" t="n">
        <v>0.01</v>
      </c>
      <c r="I10" s="136" t="n">
        <v>3.67</v>
      </c>
      <c r="J10" s="136" t="n">
        <v>0.01</v>
      </c>
      <c r="K10" s="136" t="n">
        <v>112.55</v>
      </c>
      <c r="L10" s="136" t="n">
        <v>185.54</v>
      </c>
      <c r="M10" s="136" t="n">
        <v>99.08</v>
      </c>
      <c r="N10" s="136" t="n">
        <v>18.42</v>
      </c>
      <c r="O10" s="138" t="n"/>
      <c r="P10" s="139" t="n">
        <v>52</v>
      </c>
    </row>
    <row customFormat="true" ht="15.75" outlineLevel="0" r="11" s="29">
      <c r="A11" s="31" t="s">
        <v>77</v>
      </c>
      <c r="B11" s="140" t="s">
        <v>44</v>
      </c>
      <c r="C11" s="31" t="n">
        <v>1.778</v>
      </c>
      <c r="D11" s="31" t="n">
        <v>14.025</v>
      </c>
      <c r="E11" s="31" t="n">
        <v>34.5</v>
      </c>
      <c r="F11" s="31" t="n">
        <v>150</v>
      </c>
      <c r="G11" s="40" t="n">
        <v>0.06</v>
      </c>
      <c r="H11" s="53" t="n">
        <v>10.32</v>
      </c>
      <c r="I11" s="31" t="n"/>
      <c r="J11" s="31" t="n"/>
      <c r="K11" s="31" t="n">
        <v>12.1</v>
      </c>
      <c r="L11" s="31" t="n">
        <v>37.6</v>
      </c>
      <c r="M11" s="31" t="n">
        <v>8.14</v>
      </c>
      <c r="N11" s="54" t="n">
        <v>0.81</v>
      </c>
      <c r="O11" s="94" t="n"/>
      <c r="P11" s="31" t="n">
        <v>39</v>
      </c>
    </row>
    <row customFormat="true" ht="15.75" outlineLevel="0" r="12" s="29">
      <c r="A12" s="31" t="s">
        <v>78</v>
      </c>
      <c r="B12" s="99" t="s">
        <v>46</v>
      </c>
      <c r="C12" s="99" t="n">
        <v>0.3</v>
      </c>
      <c r="D12" s="99" t="n">
        <v>0.3</v>
      </c>
      <c r="E12" s="99" t="n">
        <v>8.3</v>
      </c>
      <c r="F12" s="99" t="n">
        <v>47</v>
      </c>
      <c r="G12" s="99" t="n">
        <v>0</v>
      </c>
      <c r="H12" s="100" t="n">
        <v>0.5</v>
      </c>
      <c r="I12" s="99" t="n">
        <v>8.5</v>
      </c>
      <c r="J12" s="99" t="n">
        <v>0</v>
      </c>
      <c r="K12" s="99" t="n">
        <v>13.6</v>
      </c>
      <c r="L12" s="101" t="n">
        <v>9.4</v>
      </c>
      <c r="M12" s="101" t="n">
        <v>6.8</v>
      </c>
      <c r="N12" s="102" t="n">
        <v>1.9</v>
      </c>
      <c r="O12" s="103" t="n"/>
      <c r="P12" s="50" t="n">
        <v>106</v>
      </c>
    </row>
    <row customFormat="true" ht="14.25" outlineLevel="0" r="13" s="56">
      <c r="A13" s="104" t="s">
        <v>66</v>
      </c>
      <c r="B13" s="58" t="n">
        <f aca="false" ca="false" dt2D="false" dtr="false" t="normal">B9+B10+50+100</f>
        <v>550</v>
      </c>
      <c r="C13" s="141" t="n">
        <f aca="false" ca="false" dt2D="false" dtr="false" t="normal">C9+C10+C11+C12</f>
        <v>17.088</v>
      </c>
      <c r="D13" s="141" t="n">
        <f aca="false" ca="false" dt2D="false" dtr="false" t="normal">D9+D10+D11+D12</f>
        <v>26.575</v>
      </c>
      <c r="E13" s="141" t="n">
        <f aca="false" ca="false" dt2D="false" dtr="false" t="normal">E9+E10+E11+E12</f>
        <v>91.61</v>
      </c>
      <c r="F13" s="141" t="n">
        <f aca="false" ca="false" dt2D="false" dtr="false" t="normal">F9+F10+F11+F12</f>
        <v>545.3299999999999</v>
      </c>
      <c r="G13" s="141" t="n">
        <f aca="false" ca="false" dt2D="false" dtr="false" t="normal">G9+G10+G11+G12</f>
        <v>0.33</v>
      </c>
      <c r="H13" s="141" t="n">
        <f aca="false" ca="false" dt2D="false" dtr="false" t="normal">H9+H10+H11+H12</f>
        <v>10.83</v>
      </c>
      <c r="I13" s="141" t="n">
        <f aca="false" ca="false" dt2D="false" dtr="false" t="normal">I9+I10+I11+I12</f>
        <v>13.370000000000001</v>
      </c>
      <c r="J13" s="141" t="n">
        <f aca="false" ca="false" dt2D="false" dtr="false" t="normal">J9+J10+J11+J12</f>
        <v>81.01</v>
      </c>
      <c r="K13" s="141" t="n">
        <f aca="false" ca="false" dt2D="false" dtr="false" t="normal">K9+K10+K11+K12</f>
        <v>296.85</v>
      </c>
      <c r="L13" s="141" t="n">
        <f aca="false" ca="false" dt2D="false" dtr="false" t="normal">L9+L10+L11+L12</f>
        <v>489.84000000000003</v>
      </c>
      <c r="M13" s="141" t="n">
        <f aca="false" ca="false" dt2D="false" dtr="false" t="normal">M9+M10+M11+M12</f>
        <v>200.72000000000003</v>
      </c>
      <c r="N13" s="141" t="n">
        <f aca="false" ca="false" dt2D="false" dtr="false" t="normal">N9+N10+N11+N12</f>
        <v>23.88</v>
      </c>
      <c r="O13" s="142" t="n">
        <f aca="false" ca="false" dt2D="false" dtr="false" t="normal">F13/2720*100</f>
        <v>20.048897058823524</v>
      </c>
      <c r="P13" s="143" t="n"/>
    </row>
    <row customFormat="true" ht="15.75" outlineLevel="0" r="14" s="29">
      <c r="A14" s="50" t="n"/>
      <c r="B14" s="37" t="s">
        <v>49</v>
      </c>
      <c r="C14" s="50" t="n"/>
      <c r="D14" s="50" t="n"/>
      <c r="E14" s="50" t="n"/>
      <c r="F14" s="50" t="n"/>
      <c r="G14" s="51" t="n"/>
      <c r="H14" s="50" t="n"/>
      <c r="I14" s="108" t="n"/>
      <c r="J14" s="109" t="n"/>
      <c r="K14" s="109" t="n"/>
      <c r="L14" s="109" t="n"/>
      <c r="M14" s="109" t="n"/>
      <c r="N14" s="109" t="n"/>
      <c r="O14" s="109" t="n"/>
      <c r="P14" s="110" t="n"/>
    </row>
    <row customFormat="true" ht="15.75" outlineLevel="0" r="15" s="253">
      <c r="A15" s="64" t="s">
        <v>79</v>
      </c>
      <c r="B15" s="65" t="n">
        <v>100</v>
      </c>
      <c r="C15" s="65" t="n">
        <v>8.29</v>
      </c>
      <c r="D15" s="65" t="n">
        <v>6.8</v>
      </c>
      <c r="E15" s="65" t="n">
        <v>6.73</v>
      </c>
      <c r="F15" s="65" t="n">
        <v>58</v>
      </c>
      <c r="G15" s="65" t="n">
        <v>0.27</v>
      </c>
      <c r="H15" s="65" t="n">
        <v>5.81</v>
      </c>
      <c r="I15" s="65" t="n">
        <v>18.95</v>
      </c>
      <c r="J15" s="65" t="n">
        <v>0.27</v>
      </c>
      <c r="K15" s="65" t="n">
        <v>74.81</v>
      </c>
      <c r="L15" s="65" t="n">
        <v>121.45</v>
      </c>
      <c r="M15" s="65" t="n">
        <v>42.79</v>
      </c>
      <c r="N15" s="66" t="n">
        <v>3.48</v>
      </c>
      <c r="O15" s="144" t="n"/>
      <c r="P15" s="68" t="n">
        <v>3</v>
      </c>
    </row>
    <row customFormat="true" ht="13.5" outlineLevel="0" r="16" s="29">
      <c r="A16" s="50" t="s">
        <v>80</v>
      </c>
      <c r="B16" s="50" t="n">
        <v>200</v>
      </c>
      <c r="C16" s="50" t="n">
        <v>6.43</v>
      </c>
      <c r="D16" s="50" t="n">
        <v>8.7</v>
      </c>
      <c r="E16" s="50" t="n">
        <v>12.95</v>
      </c>
      <c r="F16" s="50" t="n">
        <v>105.59</v>
      </c>
      <c r="G16" s="50" t="s">
        <v>81</v>
      </c>
      <c r="H16" s="65" t="n"/>
      <c r="I16" s="50" t="n">
        <v>18.47</v>
      </c>
      <c r="J16" s="50" t="n"/>
      <c r="K16" s="50" t="n">
        <v>42.89</v>
      </c>
      <c r="L16" s="50" t="n"/>
      <c r="M16" s="50" t="n">
        <v>27.98</v>
      </c>
      <c r="N16" s="51" t="n">
        <v>1.53</v>
      </c>
      <c r="O16" s="98" t="n"/>
      <c r="P16" s="19" t="n">
        <v>15</v>
      </c>
    </row>
    <row customFormat="true" ht="13.5" outlineLevel="0" r="17" s="29">
      <c r="A17" s="50" t="s">
        <v>82</v>
      </c>
      <c r="B17" s="69" t="s">
        <v>70</v>
      </c>
      <c r="C17" s="50" t="n">
        <v>3.46</v>
      </c>
      <c r="D17" s="50" t="n">
        <v>6.29</v>
      </c>
      <c r="E17" s="50" t="n">
        <v>9.44</v>
      </c>
      <c r="F17" s="50" t="n">
        <v>142</v>
      </c>
      <c r="G17" s="50" t="n">
        <v>0.05</v>
      </c>
      <c r="H17" s="50" t="n">
        <v>0</v>
      </c>
      <c r="I17" s="50" t="n">
        <v>0.41</v>
      </c>
      <c r="J17" s="50" t="n"/>
      <c r="K17" s="50" t="n">
        <v>23.65</v>
      </c>
      <c r="L17" s="50" t="n">
        <v>83.14</v>
      </c>
      <c r="M17" s="50" t="n">
        <v>16.5</v>
      </c>
      <c r="N17" s="51" t="n">
        <v>0.68</v>
      </c>
      <c r="O17" s="98" t="n"/>
      <c r="P17" s="19" t="n">
        <v>98</v>
      </c>
    </row>
    <row customFormat="true" ht="13.5" outlineLevel="0" r="18" s="29">
      <c r="A18" s="65" t="s">
        <v>83</v>
      </c>
      <c r="B18" s="95" t="n">
        <v>200</v>
      </c>
      <c r="C18" s="65" t="n">
        <v>3.7</v>
      </c>
      <c r="D18" s="65" t="n">
        <v>8.64</v>
      </c>
      <c r="E18" s="65" t="n">
        <v>46.03</v>
      </c>
      <c r="F18" s="65" t="n">
        <v>284.7</v>
      </c>
      <c r="G18" s="65" t="n">
        <v>0.31</v>
      </c>
      <c r="H18" s="65" t="n">
        <v>0</v>
      </c>
      <c r="I18" s="65" t="n">
        <v>42</v>
      </c>
      <c r="J18" s="65" t="n">
        <v>42</v>
      </c>
      <c r="K18" s="65" t="n">
        <v>29.28</v>
      </c>
      <c r="L18" s="65" t="n">
        <v>159.45</v>
      </c>
      <c r="M18" s="65" t="n">
        <v>58.65</v>
      </c>
      <c r="N18" s="66" t="n">
        <v>2.31</v>
      </c>
      <c r="O18" s="145" t="n"/>
      <c r="P18" s="68" t="n">
        <v>37</v>
      </c>
    </row>
    <row customFormat="true" ht="15.75" outlineLevel="0" r="19" s="29">
      <c r="A19" s="146" t="s">
        <v>84</v>
      </c>
      <c r="B19" s="69" t="n">
        <v>200</v>
      </c>
      <c r="C19" s="69" t="n">
        <v>5.8</v>
      </c>
      <c r="D19" s="69" t="n">
        <v>5</v>
      </c>
      <c r="E19" s="69" t="n">
        <v>8.4</v>
      </c>
      <c r="F19" s="69" t="n">
        <v>108</v>
      </c>
      <c r="G19" s="70" t="n">
        <v>0.04</v>
      </c>
      <c r="H19" s="70" t="n">
        <v>0</v>
      </c>
      <c r="I19" s="69" t="n">
        <v>0.6</v>
      </c>
      <c r="J19" s="69" t="n">
        <v>0</v>
      </c>
      <c r="K19" s="69" t="n">
        <v>248</v>
      </c>
      <c r="L19" s="69" t="n">
        <v>0</v>
      </c>
      <c r="M19" s="69" t="n">
        <v>0</v>
      </c>
      <c r="N19" s="71" t="n">
        <v>0.2</v>
      </c>
      <c r="O19" s="98" t="n"/>
      <c r="P19" s="110" t="n"/>
    </row>
    <row customFormat="true" ht="13.5" outlineLevel="0" r="20" s="29">
      <c r="A20" s="50" t="s">
        <v>55</v>
      </c>
      <c r="B20" s="50" t="n">
        <v>50</v>
      </c>
      <c r="C20" s="31" t="n">
        <v>3.16</v>
      </c>
      <c r="D20" s="31" t="n">
        <v>0.4</v>
      </c>
      <c r="E20" s="31" t="n">
        <v>19.32</v>
      </c>
      <c r="F20" s="31" t="n">
        <v>93.53</v>
      </c>
      <c r="G20" s="31" t="n">
        <v>0.04</v>
      </c>
      <c r="H20" s="41" t="n"/>
      <c r="I20" s="31" t="n"/>
      <c r="J20" s="31" t="n"/>
      <c r="K20" s="31" t="n">
        <v>9.2</v>
      </c>
      <c r="L20" s="31" t="n">
        <v>34.8</v>
      </c>
      <c r="M20" s="31" t="n">
        <v>13.2</v>
      </c>
      <c r="N20" s="54" t="n">
        <v>0.44</v>
      </c>
      <c r="O20" s="98" t="n"/>
      <c r="P20" s="19" t="n"/>
    </row>
    <row customFormat="true" ht="13.5" outlineLevel="0" r="21" s="29">
      <c r="A21" s="50" t="s">
        <v>56</v>
      </c>
      <c r="B21" s="50" t="n">
        <v>60</v>
      </c>
      <c r="C21" s="50" t="n">
        <v>2.24</v>
      </c>
      <c r="D21" s="50" t="n">
        <v>0.44</v>
      </c>
      <c r="E21" s="50" t="n">
        <v>0.68</v>
      </c>
      <c r="F21" s="50" t="n">
        <v>91.96</v>
      </c>
      <c r="G21" s="50" t="n">
        <v>0.68</v>
      </c>
      <c r="H21" s="50" t="n">
        <v>0.8</v>
      </c>
      <c r="I21" s="50" t="n"/>
      <c r="J21" s="50" t="n"/>
      <c r="K21" s="50" t="n">
        <v>9.2</v>
      </c>
      <c r="L21" s="50" t="n">
        <v>42.4</v>
      </c>
      <c r="M21" s="50" t="n">
        <v>10</v>
      </c>
      <c r="N21" s="51" t="n">
        <v>1.24</v>
      </c>
      <c r="O21" s="147" t="n"/>
      <c r="P21" s="19" t="n"/>
    </row>
    <row customFormat="true" ht="15" outlineLevel="0" r="22" s="29">
      <c r="B22" s="19" t="n"/>
      <c r="C22" s="50" t="n"/>
      <c r="D22" s="50" t="n"/>
      <c r="E22" s="50" t="n"/>
      <c r="F22" s="50" t="n"/>
      <c r="G22" s="51" t="n"/>
      <c r="H22" s="50" t="n"/>
      <c r="I22" s="108" t="n"/>
      <c r="J22" s="109" t="n"/>
      <c r="K22" s="109" t="n"/>
      <c r="L22" s="109" t="n"/>
      <c r="M22" s="109" t="n"/>
      <c r="N22" s="109" t="n"/>
      <c r="O22" s="109" t="n"/>
      <c r="P22" s="110" t="n"/>
    </row>
    <row customFormat="true" ht="14.25" outlineLevel="0" r="23" s="56">
      <c r="A23" s="118" t="s">
        <v>57</v>
      </c>
      <c r="B23" s="75" t="n">
        <f aca="false" ca="false" dt2D="false" dtr="false" t="normal">B15+B16+120+B18+B19+B20+B21</f>
        <v>930</v>
      </c>
      <c r="C23" s="75" t="n">
        <f aca="false" ca="false" dt2D="false" dtr="false" t="normal">SUM(C15:C22)</f>
        <v>33.08</v>
      </c>
      <c r="D23" s="75" t="n">
        <f aca="false" ca="false" dt2D="false" dtr="false" t="normal">SUM(D15:D22)</f>
        <v>36.269999999999996</v>
      </c>
      <c r="E23" s="75" t="n">
        <f aca="false" ca="false" dt2D="false" dtr="false" t="normal">SUM(E15:E22)</f>
        <v>103.55000000000001</v>
      </c>
      <c r="F23" s="75" t="n">
        <f aca="false" ca="false" dt2D="false" dtr="false" t="normal">SUM(F15:F22)</f>
        <v>883.78</v>
      </c>
      <c r="G23" s="75" t="n">
        <f aca="false" ca="false" dt2D="false" dtr="false" t="normal">SUM(G15:G22)</f>
        <v>1.3900000000000001</v>
      </c>
      <c r="H23" s="75" t="n">
        <f aca="false" ca="false" dt2D="false" dtr="false" t="normal">SUM(H15:H22)</f>
        <v>6.609999999999999</v>
      </c>
      <c r="I23" s="75" t="n">
        <f aca="false" ca="false" dt2D="false" dtr="false" t="normal">SUM(I15:I22)</f>
        <v>80.42999999999999</v>
      </c>
      <c r="J23" s="75" t="n">
        <f aca="false" ca="false" dt2D="false" dtr="false" t="normal">SUM(J15:J22)</f>
        <v>42.27</v>
      </c>
      <c r="K23" s="75" t="n">
        <f aca="false" ca="false" dt2D="false" dtr="false" t="normal">SUM(K15:K22)</f>
        <v>437.03</v>
      </c>
      <c r="L23" s="75" t="n">
        <f aca="false" ca="false" dt2D="false" dtr="false" t="normal">SUM(L15:L22)</f>
        <v>441.23999999999995</v>
      </c>
      <c r="M23" s="75" t="n">
        <f aca="false" ca="false" dt2D="false" dtr="false" t="normal">SUM(M15:M22)</f>
        <v>169.11999999999998</v>
      </c>
      <c r="N23" s="75" t="n">
        <f aca="false" ca="false" dt2D="false" dtr="false" t="normal">SUM(N15:N22)</f>
        <v>9.879999999999999</v>
      </c>
      <c r="O23" s="148" t="n">
        <f aca="false" ca="false" dt2D="false" dtr="false" t="normal">F23/2720*100</f>
        <v>32.49191176470588</v>
      </c>
      <c r="P23" s="149" t="n"/>
    </row>
    <row customFormat="true" ht="15" outlineLevel="0" r="24" s="29">
      <c r="A24" s="19" t="n"/>
      <c r="B24" s="19" t="n"/>
      <c r="C24" s="50" t="n"/>
      <c r="D24" s="50" t="n"/>
      <c r="E24" s="50" t="n"/>
      <c r="F24" s="50" t="n"/>
      <c r="G24" s="51" t="n"/>
      <c r="H24" s="50" t="n"/>
      <c r="I24" s="108" t="n"/>
      <c r="J24" s="109" t="n"/>
      <c r="K24" s="109" t="n"/>
      <c r="L24" s="109" t="n"/>
      <c r="M24" s="109" t="n"/>
      <c r="N24" s="109" t="n"/>
      <c r="O24" s="109" t="n"/>
      <c r="P24" s="110" t="n"/>
    </row>
    <row customFormat="true" ht="12.75" outlineLevel="0" r="25" s="56">
      <c r="A25" s="123" t="s">
        <v>58</v>
      </c>
      <c r="B25" s="123" t="n">
        <f aca="false" ca="false" dt2D="false" dtr="false" t="normal">B13+B23</f>
        <v>1480</v>
      </c>
      <c r="C25" s="123" t="n">
        <f aca="false" ca="false" dt2D="false" dtr="false" t="normal">C13+C23</f>
        <v>50.168</v>
      </c>
      <c r="D25" s="123" t="n">
        <f aca="false" ca="false" dt2D="false" dtr="false" t="normal">D13+D23</f>
        <v>62.845</v>
      </c>
      <c r="E25" s="123" t="n">
        <f aca="false" ca="false" dt2D="false" dtr="false" t="normal">E13+E23</f>
        <v>195.16000000000003</v>
      </c>
      <c r="F25" s="123" t="n">
        <f aca="false" ca="false" dt2D="false" dtr="false" t="normal">F13+F23</f>
        <v>1429.11</v>
      </c>
      <c r="G25" s="123" t="n">
        <f aca="false" ca="false" dt2D="false" dtr="false" t="normal">G13+G23</f>
        <v>1.7200000000000002</v>
      </c>
      <c r="H25" s="123" t="n">
        <f aca="false" ca="false" dt2D="false" dtr="false" t="normal">H13+H23</f>
        <v>17.439999999999998</v>
      </c>
      <c r="I25" s="123" t="n">
        <f aca="false" ca="false" dt2D="false" dtr="false" t="normal">I13+I23</f>
        <v>93.8</v>
      </c>
      <c r="J25" s="123" t="n">
        <f aca="false" ca="false" dt2D="false" dtr="false" t="normal">J13+J23</f>
        <v>123.28</v>
      </c>
      <c r="K25" s="123" t="n">
        <f aca="false" ca="false" dt2D="false" dtr="false" t="normal">K13+K23</f>
        <v>733.88</v>
      </c>
      <c r="L25" s="123" t="n">
        <f aca="false" ca="false" dt2D="false" dtr="false" t="normal">L13+L23</f>
        <v>931.0799999999999</v>
      </c>
      <c r="M25" s="123" t="n">
        <f aca="false" ca="false" dt2D="false" dtr="false" t="normal">M13+M23</f>
        <v>369.84000000000003</v>
      </c>
      <c r="N25" s="123" t="n">
        <f aca="false" ca="false" dt2D="false" dtr="false" t="normal">N13+N23</f>
        <v>33.76</v>
      </c>
      <c r="O25" s="124" t="n">
        <f aca="false" ca="false" dt2D="false" dtr="false" t="normal">O13+O23</f>
        <v>52.5408088235294</v>
      </c>
      <c r="P25" s="123" t="n">
        <f aca="false" ca="false" dt2D="false" dtr="false" t="normal">P13+P23</f>
        <v>0</v>
      </c>
    </row>
    <row customFormat="true" ht="12.75" outlineLevel="0" r="26" s="29">
      <c r="A26" s="19" t="n"/>
      <c r="B26" s="19" t="n"/>
      <c r="C26" s="19" t="n"/>
      <c r="D26" s="254" t="n"/>
      <c r="E26" s="19" t="n"/>
      <c r="F26" s="19" t="n"/>
      <c r="G26" s="26" t="n"/>
      <c r="H26" s="19" t="n"/>
      <c r="I26" s="255" t="n"/>
      <c r="J26" s="256" t="n"/>
      <c r="K26" s="256" t="n"/>
      <c r="L26" s="256" t="n"/>
      <c r="M26" s="256" t="n"/>
      <c r="N26" s="256" t="n"/>
      <c r="O26" s="256" t="n"/>
    </row>
    <row customFormat="true" ht="15.75" outlineLevel="0" r="27" s="29">
      <c r="A27" s="83" t="n"/>
      <c r="B27" s="0" t="n"/>
      <c r="C27" s="0" t="n"/>
      <c r="D27" s="252" t="n"/>
      <c r="E27" s="0" t="n"/>
      <c r="F27" s="251" t="n"/>
      <c r="G27" s="0" t="n"/>
      <c r="H27" s="0" t="n"/>
      <c r="I27" s="127" t="n"/>
      <c r="J27" s="0" t="n"/>
      <c r="K27" s="0" t="n"/>
      <c r="L27" s="0" t="n"/>
      <c r="M27" s="0" t="n"/>
      <c r="N27" s="0" t="n"/>
      <c r="O27" s="0" t="n"/>
    </row>
    <row customFormat="true" ht="12.75" outlineLevel="0" r="28" s="29">
      <c r="A28" s="0" t="n"/>
      <c r="B28" s="0" t="n"/>
      <c r="C28" s="0" t="n"/>
      <c r="D28" s="0" t="n"/>
      <c r="E28" s="0" t="n"/>
      <c r="F28" s="0" t="n"/>
      <c r="G28" s="0" t="n"/>
      <c r="H28" s="0" t="n"/>
      <c r="I28" s="127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127" t="n"/>
      <c r="J29" s="0" t="n"/>
      <c r="K29" s="0" t="n"/>
      <c r="L29" s="0" t="n"/>
      <c r="M29" s="0" t="n"/>
      <c r="N29" s="0" t="n"/>
      <c r="O29" s="0" t="n"/>
    </row>
  </sheetData>
  <mergeCells count="12">
    <mergeCell ref="A1:B1"/>
    <mergeCell ref="A4:B4"/>
    <mergeCell ref="B6:B7"/>
    <mergeCell ref="G6:J6"/>
    <mergeCell ref="K6:N6"/>
    <mergeCell ref="O6:O8"/>
    <mergeCell ref="A2:B2"/>
    <mergeCell ref="A3:B3"/>
    <mergeCell ref="A5:B5"/>
    <mergeCell ref="A6:A7"/>
    <mergeCell ref="C6:E6"/>
    <mergeCell ref="F6:F7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6.34193391117118"/>
  </cols>
  <sheetData>
    <row customHeight="true" ht="13.5" outlineLevel="0" r="1">
      <c r="A1" s="10" t="s">
        <v>85</v>
      </c>
      <c r="B1" s="10" t="s"/>
    </row>
    <row customHeight="true" ht="15.75" outlineLevel="0" r="2">
      <c r="A2" s="10" t="s">
        <v>17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19</v>
      </c>
      <c r="B4" s="10" t="s"/>
    </row>
    <row customHeight="true" ht="18.75" outlineLevel="0" r="5">
      <c r="A5" s="12" t="s">
        <v>20</v>
      </c>
      <c r="B5" s="13" t="s"/>
      <c r="F5" s="14" t="s">
        <v>86</v>
      </c>
      <c r="G5" s="15" t="s"/>
      <c r="H5" s="15" t="s"/>
      <c r="I5" s="15" t="s"/>
      <c r="J5" s="16" t="s"/>
    </row>
    <row ht="13.5" outlineLevel="0" r="6"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150" t="s">
        <v>29</v>
      </c>
      <c r="Q6" s="19" t="s">
        <v>22</v>
      </c>
    </row>
    <row customFormat="true" customHeight="true" ht="26.25" outlineLevel="0" r="7" s="29"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257" t="s"/>
      <c r="Q7" s="19" t="n"/>
    </row>
    <row customFormat="true" customHeight="true" ht="12" outlineLevel="0" r="8" s="29"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258" t="s"/>
      <c r="Q8" s="39" t="n"/>
    </row>
    <row customFormat="true" ht="13.5" outlineLevel="0" r="9" s="29">
      <c r="B9" s="133" t="s">
        <v>87</v>
      </c>
      <c r="C9" s="69" t="n">
        <v>200</v>
      </c>
      <c r="D9" s="69" t="n">
        <v>2.65</v>
      </c>
      <c r="E9" s="134" t="n">
        <v>1.87</v>
      </c>
      <c r="F9" s="134" t="n">
        <v>20.5</v>
      </c>
      <c r="G9" s="134" t="n">
        <v>197.85</v>
      </c>
      <c r="H9" s="69" t="n">
        <v>0.04</v>
      </c>
      <c r="I9" s="69" t="n">
        <v>0.32</v>
      </c>
      <c r="J9" s="134" t="n">
        <v>1.16</v>
      </c>
      <c r="K9" s="69" t="n">
        <v>0.03</v>
      </c>
      <c r="L9" s="134" t="n">
        <v>57.8</v>
      </c>
      <c r="M9" s="69" t="n">
        <v>27</v>
      </c>
      <c r="N9" s="69" t="n">
        <v>23.8</v>
      </c>
      <c r="O9" s="135" t="n">
        <v>0.24</v>
      </c>
      <c r="P9" s="98" t="n"/>
      <c r="Q9" s="151" t="n">
        <v>67</v>
      </c>
    </row>
    <row customFormat="true" ht="13.5" outlineLevel="0" r="10" s="29">
      <c r="B10" s="19" t="s">
        <v>88</v>
      </c>
      <c r="C10" s="69" t="n">
        <v>200</v>
      </c>
      <c r="D10" s="69" t="n">
        <v>3.52</v>
      </c>
      <c r="E10" s="69" t="n">
        <v>3.72</v>
      </c>
      <c r="F10" s="69" t="n">
        <v>25.49</v>
      </c>
      <c r="G10" s="69" t="n">
        <v>145.2</v>
      </c>
      <c r="H10" s="70" t="n">
        <v>0.04</v>
      </c>
      <c r="I10" s="70" t="n">
        <v>0</v>
      </c>
      <c r="J10" s="69" t="n">
        <v>1.3</v>
      </c>
      <c r="K10" s="69" t="n">
        <v>0.01</v>
      </c>
      <c r="L10" s="69" t="n">
        <v>122</v>
      </c>
      <c r="M10" s="69" t="n">
        <v>90</v>
      </c>
      <c r="N10" s="69" t="n">
        <v>14</v>
      </c>
      <c r="O10" s="71" t="n">
        <v>0.56</v>
      </c>
      <c r="P10" s="98" t="n"/>
      <c r="Q10" s="19" t="n">
        <v>53</v>
      </c>
    </row>
    <row customFormat="true" ht="13.5" outlineLevel="0" r="11" s="29">
      <c r="B11" s="19" t="s">
        <v>89</v>
      </c>
      <c r="C11" s="69" t="n">
        <v>40</v>
      </c>
      <c r="D11" s="69" t="n">
        <v>5.1</v>
      </c>
      <c r="E11" s="69" t="n">
        <v>4.6</v>
      </c>
      <c r="F11" s="69" t="n">
        <v>0.3</v>
      </c>
      <c r="G11" s="69" t="n">
        <v>63</v>
      </c>
      <c r="H11" s="70" t="n">
        <v>0.03</v>
      </c>
      <c r="I11" s="70" t="n"/>
      <c r="J11" s="69" t="n">
        <v>0</v>
      </c>
      <c r="K11" s="69" t="n">
        <v>0.1</v>
      </c>
      <c r="L11" s="69" t="n">
        <v>22</v>
      </c>
      <c r="M11" s="69" t="n">
        <v>76.8</v>
      </c>
      <c r="N11" s="69" t="n">
        <v>4.8</v>
      </c>
      <c r="O11" s="71" t="n">
        <v>1</v>
      </c>
      <c r="P11" s="98" t="n"/>
      <c r="Q11" s="19" t="n"/>
    </row>
    <row customFormat="true" ht="16.5" outlineLevel="0" r="12" s="29">
      <c r="B12" s="31" t="s">
        <v>90</v>
      </c>
      <c r="C12" s="99" t="s">
        <v>91</v>
      </c>
      <c r="D12" s="99" t="n">
        <v>0.38</v>
      </c>
      <c r="E12" s="99" t="n">
        <v>0.2</v>
      </c>
      <c r="F12" s="99" t="n">
        <v>7.5</v>
      </c>
      <c r="G12" s="99" t="n">
        <v>33</v>
      </c>
      <c r="H12" s="99" t="n">
        <v>0.1</v>
      </c>
      <c r="I12" s="100" t="n"/>
      <c r="J12" s="99" t="n">
        <v>26.7</v>
      </c>
      <c r="K12" s="99" t="n">
        <v>0.068</v>
      </c>
      <c r="L12" s="99" t="n">
        <v>37</v>
      </c>
      <c r="M12" s="101" t="n">
        <v>20</v>
      </c>
      <c r="N12" s="101" t="n">
        <v>12</v>
      </c>
      <c r="O12" s="102" t="n">
        <v>0.2</v>
      </c>
      <c r="P12" s="152" t="n"/>
      <c r="Q12" s="19" t="n">
        <v>104</v>
      </c>
    </row>
    <row customFormat="true" ht="15.75" outlineLevel="0" r="13" s="29">
      <c r="B13" s="50" t="s">
        <v>55</v>
      </c>
      <c r="C13" s="50" t="n">
        <v>50</v>
      </c>
      <c r="D13" s="31" t="n">
        <v>3.16</v>
      </c>
      <c r="E13" s="31" t="n">
        <v>0.4</v>
      </c>
      <c r="F13" s="31" t="n">
        <v>19.32</v>
      </c>
      <c r="G13" s="31" t="n">
        <v>93.53</v>
      </c>
      <c r="H13" s="31" t="n">
        <v>0.04</v>
      </c>
      <c r="I13" s="41" t="n"/>
      <c r="J13" s="31" t="n"/>
      <c r="K13" s="31" t="n"/>
      <c r="L13" s="31" t="n">
        <v>9.2</v>
      </c>
      <c r="M13" s="31" t="n">
        <v>34.8</v>
      </c>
      <c r="N13" s="31" t="n">
        <v>13.2</v>
      </c>
      <c r="O13" s="54" t="n">
        <v>0.44</v>
      </c>
      <c r="P13" s="153" t="n"/>
      <c r="Q13" s="19" t="n"/>
    </row>
    <row customFormat="true" ht="13.5" outlineLevel="0" r="14" s="56">
      <c r="B14" s="58" t="s">
        <v>92</v>
      </c>
      <c r="C14" s="58" t="n">
        <f aca="false" ca="false" dt2D="false" dtr="false" t="normal">C9+C10+C11+100+C13</f>
        <v>590</v>
      </c>
      <c r="D14" s="59" t="n">
        <f aca="false" ca="false" dt2D="false" dtr="false" t="normal">SUM(D9:D13)</f>
        <v>14.81</v>
      </c>
      <c r="E14" s="59" t="n">
        <f aca="false" ca="false" dt2D="false" dtr="false" t="normal">SUM(E9:E13)</f>
        <v>10.79</v>
      </c>
      <c r="F14" s="59" t="n">
        <f aca="false" ca="false" dt2D="false" dtr="false" t="normal">SUM(F9:F13)</f>
        <v>73.10999999999999</v>
      </c>
      <c r="G14" s="59" t="n">
        <f aca="false" ca="false" dt2D="false" dtr="false" t="normal">SUM(G9:G13)</f>
        <v>532.5799999999999</v>
      </c>
      <c r="H14" s="59" t="n">
        <f aca="false" ca="false" dt2D="false" dtr="false" t="normal">SUM(H9:H13)</f>
        <v>0.25</v>
      </c>
      <c r="I14" s="59" t="n">
        <f aca="false" ca="false" dt2D="false" dtr="false" t="normal">SUM(I9:I13)</f>
        <v>0.32</v>
      </c>
      <c r="J14" s="59" t="n">
        <f aca="false" ca="false" dt2D="false" dtr="false" t="normal">SUM(J9:J13)</f>
        <v>29.16</v>
      </c>
      <c r="K14" s="59" t="n">
        <f aca="false" ca="false" dt2D="false" dtr="false" t="normal">SUM(K9:K13)</f>
        <v>0.20800000000000002</v>
      </c>
      <c r="L14" s="59" t="n">
        <f aca="false" ca="false" dt2D="false" dtr="false" t="normal">SUM(L9:L13)</f>
        <v>248</v>
      </c>
      <c r="M14" s="59" t="n">
        <f aca="false" ca="false" dt2D="false" dtr="false" t="normal">SUM(M9:M13)</f>
        <v>248.60000000000002</v>
      </c>
      <c r="N14" s="59" t="n">
        <f aca="false" ca="false" dt2D="false" dtr="false" t="normal">SUM(N9:N13)</f>
        <v>67.8</v>
      </c>
      <c r="O14" s="60" t="n">
        <f aca="false" ca="false" dt2D="false" dtr="false" t="normal">SUM(O9:O13)</f>
        <v>2.44</v>
      </c>
      <c r="P14" s="154" t="n">
        <f aca="false" ca="false" dt2D="false" dtr="false" t="normal">G14/2720*100</f>
        <v>19.580147058823528</v>
      </c>
      <c r="Q14" s="62" t="n"/>
    </row>
    <row customFormat="true" ht="13.5" outlineLevel="0" r="15" s="29">
      <c r="B15" s="37" t="s">
        <v>49</v>
      </c>
      <c r="C15" s="50" t="n"/>
      <c r="D15" s="50" t="n"/>
      <c r="E15" s="50" t="n"/>
      <c r="F15" s="50" t="n"/>
      <c r="G15" s="50" t="n"/>
      <c r="H15" s="50" t="n"/>
      <c r="I15" s="50" t="n"/>
      <c r="J15" s="50" t="n"/>
      <c r="K15" s="50" t="n"/>
      <c r="L15" s="50" t="n"/>
      <c r="M15" s="50" t="n"/>
      <c r="N15" s="50" t="n"/>
      <c r="O15" s="51" t="n"/>
      <c r="P15" s="98" t="n"/>
      <c r="Q15" s="19" t="n"/>
    </row>
    <row customFormat="true" ht="13.5" outlineLevel="0" r="16" s="29">
      <c r="B16" s="155" t="s">
        <v>93</v>
      </c>
      <c r="C16" s="50" t="n">
        <v>100</v>
      </c>
      <c r="D16" s="50" t="n">
        <v>1.07</v>
      </c>
      <c r="E16" s="50" t="n">
        <v>4.7</v>
      </c>
      <c r="F16" s="50" t="n">
        <v>10.6</v>
      </c>
      <c r="G16" s="50" t="n">
        <v>86.41</v>
      </c>
      <c r="H16" s="50" t="n">
        <v>0.02</v>
      </c>
      <c r="I16" s="50" t="n">
        <v>2.13</v>
      </c>
      <c r="J16" s="50" t="n">
        <v>9.16</v>
      </c>
      <c r="K16" s="50" t="n">
        <v>0.01</v>
      </c>
      <c r="L16" s="50" t="n">
        <v>33.86</v>
      </c>
      <c r="M16" s="50" t="n">
        <v>30.78</v>
      </c>
      <c r="N16" s="50" t="n">
        <v>16.7</v>
      </c>
      <c r="O16" s="51" t="n">
        <v>1</v>
      </c>
      <c r="P16" s="98" t="n"/>
      <c r="Q16" s="19" t="n">
        <v>4</v>
      </c>
    </row>
    <row customFormat="true" ht="13.5" outlineLevel="0" r="17" s="29">
      <c r="B17" s="50" t="s">
        <v>94</v>
      </c>
      <c r="C17" s="50" t="n">
        <v>250</v>
      </c>
      <c r="D17" s="50" t="n">
        <v>3.92</v>
      </c>
      <c r="E17" s="50" t="n">
        <v>14.48</v>
      </c>
      <c r="F17" s="50" t="n">
        <v>17.8</v>
      </c>
      <c r="G17" s="50" t="n">
        <v>122.96</v>
      </c>
      <c r="H17" s="50" t="n">
        <v>0.06</v>
      </c>
      <c r="I17" s="50" t="n">
        <v>13.64</v>
      </c>
      <c r="J17" s="50" t="n">
        <v>8.3</v>
      </c>
      <c r="K17" s="50" t="n">
        <v>0.2</v>
      </c>
      <c r="L17" s="50" t="n">
        <v>27.9</v>
      </c>
      <c r="M17" s="50" t="n">
        <v>39.4</v>
      </c>
      <c r="N17" s="50" t="n">
        <v>16.6</v>
      </c>
      <c r="O17" s="51" t="n">
        <v>0.62</v>
      </c>
      <c r="P17" s="98" t="n"/>
      <c r="Q17" s="19" t="n">
        <v>18</v>
      </c>
    </row>
    <row customFormat="true" ht="13.5" outlineLevel="0" r="18" s="29">
      <c r="B18" s="50" t="s">
        <v>95</v>
      </c>
      <c r="C18" s="69" t="n">
        <v>100</v>
      </c>
      <c r="D18" s="156" t="n">
        <v>13.09</v>
      </c>
      <c r="E18" s="50" t="n">
        <v>6</v>
      </c>
      <c r="F18" s="50" t="n">
        <v>12.93</v>
      </c>
      <c r="G18" s="50" t="n">
        <v>217.48</v>
      </c>
      <c r="H18" s="50" t="n">
        <v>0.09</v>
      </c>
      <c r="I18" s="50" t="n">
        <v>0.08</v>
      </c>
      <c r="J18" s="50" t="n">
        <v>0.72</v>
      </c>
      <c r="K18" s="50" t="n">
        <v>0.03</v>
      </c>
      <c r="L18" s="50" t="n">
        <v>55.76</v>
      </c>
      <c r="M18" s="157" t="n">
        <v>255.02</v>
      </c>
      <c r="N18" s="50" t="n">
        <v>23.84</v>
      </c>
      <c r="O18" s="51" t="n">
        <v>0.64</v>
      </c>
      <c r="P18" s="98" t="n"/>
      <c r="Q18" s="19" t="n">
        <v>76</v>
      </c>
    </row>
    <row customFormat="true" ht="13.5" outlineLevel="0" r="19" s="29">
      <c r="B19" s="50" t="s">
        <v>96</v>
      </c>
      <c r="C19" s="50" t="n">
        <v>200</v>
      </c>
      <c r="D19" s="50" t="n">
        <v>3.96</v>
      </c>
      <c r="E19" s="50" t="n">
        <v>5.6</v>
      </c>
      <c r="F19" s="50" t="n">
        <v>22.05</v>
      </c>
      <c r="G19" s="50" t="n">
        <v>183</v>
      </c>
      <c r="H19" s="50" t="n">
        <v>0</v>
      </c>
      <c r="I19" s="50" t="n"/>
      <c r="J19" s="50" t="n">
        <v>21</v>
      </c>
      <c r="K19" s="50" t="n">
        <v>0</v>
      </c>
      <c r="L19" s="50" t="n">
        <v>42.45</v>
      </c>
      <c r="M19" s="50" t="n">
        <v>25.2</v>
      </c>
      <c r="N19" s="50" t="n">
        <v>24.1</v>
      </c>
      <c r="O19" s="51" t="n">
        <v>1</v>
      </c>
      <c r="P19" s="98" t="n"/>
      <c r="Q19" s="19" t="n">
        <v>38</v>
      </c>
    </row>
    <row customFormat="true" ht="13.5" outlineLevel="0" r="20" s="29">
      <c r="B20" s="146" t="s">
        <v>97</v>
      </c>
      <c r="C20" s="69" t="n">
        <v>200</v>
      </c>
      <c r="D20" s="69" t="n">
        <v>5.8</v>
      </c>
      <c r="E20" s="69" t="n">
        <v>5</v>
      </c>
      <c r="F20" s="69" t="n">
        <v>8.4</v>
      </c>
      <c r="G20" s="69" t="n">
        <v>108</v>
      </c>
      <c r="H20" s="70" t="n">
        <v>0.04</v>
      </c>
      <c r="I20" s="70" t="n">
        <v>0</v>
      </c>
      <c r="J20" s="69" t="n">
        <v>0.6</v>
      </c>
      <c r="K20" s="69" t="n">
        <v>0</v>
      </c>
      <c r="L20" s="69" t="n">
        <v>248</v>
      </c>
      <c r="M20" s="69" t="n">
        <v>0</v>
      </c>
      <c r="N20" s="69" t="n">
        <v>0</v>
      </c>
      <c r="O20" s="71" t="n">
        <v>0.2</v>
      </c>
      <c r="P20" s="98" t="n"/>
      <c r="Q20" s="19" t="n"/>
    </row>
    <row customFormat="true" ht="13.5" outlineLevel="0" r="21" s="29">
      <c r="B21" s="50" t="s">
        <v>55</v>
      </c>
      <c r="C21" s="50" t="n">
        <v>30</v>
      </c>
      <c r="D21" s="31" t="n">
        <v>3.16</v>
      </c>
      <c r="E21" s="31" t="n">
        <v>0.4</v>
      </c>
      <c r="F21" s="31" t="n">
        <v>19.32</v>
      </c>
      <c r="G21" s="31" t="n">
        <v>93.53</v>
      </c>
      <c r="H21" s="31" t="n">
        <v>0.04</v>
      </c>
      <c r="I21" s="41" t="n"/>
      <c r="J21" s="31" t="n"/>
      <c r="K21" s="31" t="n"/>
      <c r="L21" s="31" t="n">
        <v>9.2</v>
      </c>
      <c r="M21" s="31" t="n">
        <v>34.8</v>
      </c>
      <c r="N21" s="31" t="n">
        <v>13.2</v>
      </c>
      <c r="O21" s="54" t="n">
        <v>0.44</v>
      </c>
      <c r="P21" s="98" t="n"/>
      <c r="Q21" s="19" t="n"/>
    </row>
    <row customFormat="true" ht="13.5" outlineLevel="0" r="22" s="29">
      <c r="B22" s="50" t="s">
        <v>56</v>
      </c>
      <c r="C22" s="50" t="n">
        <v>60</v>
      </c>
      <c r="D22" s="50" t="n">
        <v>2.24</v>
      </c>
      <c r="E22" s="50" t="n">
        <v>0.44</v>
      </c>
      <c r="F22" s="50" t="n">
        <v>0.68</v>
      </c>
      <c r="G22" s="50" t="n">
        <v>91.96</v>
      </c>
      <c r="H22" s="50" t="n">
        <v>0.68</v>
      </c>
      <c r="I22" s="50" t="n">
        <v>0.8</v>
      </c>
      <c r="J22" s="50" t="n"/>
      <c r="K22" s="50" t="n"/>
      <c r="L22" s="50" t="n">
        <v>9.2</v>
      </c>
      <c r="M22" s="50" t="n">
        <v>42.4</v>
      </c>
      <c r="N22" s="50" t="n">
        <v>10</v>
      </c>
      <c r="O22" s="51" t="n">
        <v>1</v>
      </c>
      <c r="P22" s="147" t="n"/>
      <c r="Q22" s="19" t="n"/>
    </row>
    <row customFormat="true" ht="13.5" outlineLevel="0" r="23" s="29">
      <c r="B23" s="19" t="n"/>
      <c r="C23" s="50" t="n"/>
      <c r="D23" s="50" t="n"/>
      <c r="E23" s="50" t="n"/>
      <c r="F23" s="50" t="n"/>
      <c r="G23" s="50" t="n"/>
      <c r="H23" s="50" t="n"/>
      <c r="I23" s="50" t="n"/>
      <c r="J23" s="50" t="n"/>
      <c r="K23" s="50" t="n"/>
      <c r="L23" s="50" t="n"/>
      <c r="M23" s="50" t="n"/>
      <c r="N23" s="50" t="n"/>
      <c r="O23" s="51" t="n"/>
      <c r="P23" s="98" t="n"/>
      <c r="Q23" s="19" t="n"/>
    </row>
    <row customFormat="true" ht="13.5" outlineLevel="0" r="24" s="56">
      <c r="B24" s="75" t="s">
        <v>57</v>
      </c>
      <c r="C24" s="158" t="n">
        <f aca="false" ca="false" dt2D="false" dtr="false" t="normal">SUM(C16:C23)</f>
        <v>940</v>
      </c>
      <c r="D24" s="158" t="n">
        <f aca="false" ca="false" dt2D="false" dtr="false" t="normal">SUM(D16:D23)</f>
        <v>33.24</v>
      </c>
      <c r="E24" s="158" t="n">
        <f aca="false" ca="false" dt2D="false" dtr="false" t="normal">SUM(E16:E23)</f>
        <v>36.62</v>
      </c>
      <c r="F24" s="158" t="n">
        <f aca="false" ca="false" dt2D="false" dtr="false" t="normal">SUM(F16:F23)</f>
        <v>91.78</v>
      </c>
      <c r="G24" s="158" t="n">
        <f aca="false" ca="false" dt2D="false" dtr="false" t="normal">SUM(G16:G23)</f>
        <v>903.34</v>
      </c>
      <c r="H24" s="158" t="n">
        <f aca="false" ca="false" dt2D="false" dtr="false" t="normal">SUM(H16:H23)</f>
        <v>0.93</v>
      </c>
      <c r="I24" s="158" t="n">
        <f aca="false" ca="false" dt2D="false" dtr="false" t="normal">SUM(I16:I23)</f>
        <v>16.65</v>
      </c>
      <c r="J24" s="158" t="n">
        <f aca="false" ca="false" dt2D="false" dtr="false" t="normal">SUM(J16:J23)</f>
        <v>39.78</v>
      </c>
      <c r="K24" s="158" t="n">
        <f aca="false" ca="false" dt2D="false" dtr="false" t="normal">SUM(K16:K23)</f>
        <v>0.24000000000000002</v>
      </c>
      <c r="L24" s="158" t="n">
        <f aca="false" ca="false" dt2D="false" dtr="false" t="normal">SUM(L16:L23)</f>
        <v>426.37</v>
      </c>
      <c r="M24" s="158" t="n">
        <f aca="false" ca="false" dt2D="false" dtr="false" t="normal">SUM(M16:M23)</f>
        <v>427.6</v>
      </c>
      <c r="N24" s="158" t="n">
        <f aca="false" ca="false" dt2D="false" dtr="false" t="normal">SUM(N16:N23)</f>
        <v>104.44000000000001</v>
      </c>
      <c r="O24" s="159" t="n">
        <f aca="false" ca="false" dt2D="false" dtr="false" t="normal">SUM(O16:O23)</f>
        <v>4.9</v>
      </c>
      <c r="P24" s="160" t="n">
        <f aca="false" ca="false" dt2D="false" dtr="false" t="normal">G24/2720*100</f>
        <v>33.211029411764706</v>
      </c>
      <c r="Q24" s="39" t="n"/>
    </row>
    <row customFormat="true" ht="13.5" outlineLevel="0" r="25" s="29">
      <c r="B25" s="19" t="n"/>
      <c r="C25" s="50" t="n"/>
      <c r="D25" s="50" t="n"/>
      <c r="E25" s="50" t="n"/>
      <c r="F25" s="50" t="n"/>
      <c r="G25" s="50" t="n"/>
      <c r="H25" s="50" t="n"/>
      <c r="I25" s="50" t="n"/>
      <c r="J25" s="50" t="n"/>
      <c r="K25" s="50" t="n"/>
      <c r="L25" s="50" t="n"/>
      <c r="M25" s="50" t="n"/>
      <c r="N25" s="50" t="n"/>
      <c r="O25" s="51" t="n"/>
      <c r="P25" s="98" t="n"/>
      <c r="Q25" s="19" t="n"/>
    </row>
    <row customFormat="true" ht="13.5" outlineLevel="0" r="26" s="56">
      <c r="B26" s="123" t="s">
        <v>58</v>
      </c>
      <c r="C26" s="123" t="n">
        <f aca="false" ca="false" dt2D="false" dtr="false" t="normal">C14+C24</f>
        <v>1530</v>
      </c>
      <c r="D26" s="124" t="n">
        <f aca="false" ca="false" dt2D="false" dtr="false" t="normal">D14+D24</f>
        <v>48.050000000000004</v>
      </c>
      <c r="E26" s="124" t="n">
        <f aca="false" ca="false" dt2D="false" dtr="false" t="normal">E14+E24</f>
        <v>47.41</v>
      </c>
      <c r="F26" s="124" t="n">
        <f aca="false" ca="false" dt2D="false" dtr="false" t="normal">F14+F24</f>
        <v>164.89</v>
      </c>
      <c r="G26" s="124" t="n">
        <f aca="false" ca="false" dt2D="false" dtr="false" t="normal">G14+G24</f>
        <v>1435.92</v>
      </c>
      <c r="H26" s="124" t="n">
        <f aca="false" ca="false" dt2D="false" dtr="false" t="normal">H14+H24</f>
        <v>1.1800000000000002</v>
      </c>
      <c r="I26" s="124" t="n">
        <f aca="false" ca="false" dt2D="false" dtr="false" t="normal">I14+I24</f>
        <v>16.97</v>
      </c>
      <c r="J26" s="124" t="n">
        <f aca="false" ca="false" dt2D="false" dtr="false" t="normal">J14+J24</f>
        <v>68.94</v>
      </c>
      <c r="K26" s="124" t="n">
        <f aca="false" ca="false" dt2D="false" dtr="false" t="normal">K14+K24</f>
        <v>0.44800000000000006</v>
      </c>
      <c r="L26" s="124" t="n">
        <f aca="false" ca="false" dt2D="false" dtr="false" t="normal">L14+L24</f>
        <v>674.37</v>
      </c>
      <c r="M26" s="124" t="n">
        <f aca="false" ca="false" dt2D="false" dtr="false" t="normal">M14+M24</f>
        <v>676.2</v>
      </c>
      <c r="N26" s="124" t="n">
        <f aca="false" ca="false" dt2D="false" dtr="false" t="normal">N14+N24</f>
        <v>172.24</v>
      </c>
      <c r="O26" s="161" t="n">
        <f aca="false" ca="false" dt2D="false" dtr="false" t="normal">O14+O24</f>
        <v>7.34</v>
      </c>
      <c r="P26" s="162" t="n">
        <f aca="false" ca="false" dt2D="false" dtr="false" t="normal">P14+P24</f>
        <v>52.79117647058823</v>
      </c>
      <c r="Q26" s="39" t="n"/>
    </row>
    <row customFormat="true" ht="13.5" outlineLevel="0" r="27" s="29"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26" t="n"/>
      <c r="P27" s="98" t="n"/>
      <c r="Q27" s="19" t="n"/>
    </row>
    <row customFormat="true" ht="15.75" outlineLevel="0" r="28" s="29">
      <c r="A28" s="83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customFormat="true" ht="12.75" outlineLevel="0" r="30" s="29">
      <c r="A30" s="0" t="n"/>
      <c r="B30" s="0" t="n"/>
      <c r="C30" s="0" t="n"/>
      <c r="D30" s="0" t="n"/>
      <c r="E30" s="0" t="n"/>
      <c r="F30" s="0" t="n"/>
      <c r="G30" s="0" t="n"/>
      <c r="H30" s="0" t="n"/>
      <c r="I30" s="0" t="n"/>
      <c r="J30" s="0" t="n"/>
      <c r="K30" s="0" t="n"/>
      <c r="L30" s="0" t="n"/>
      <c r="M30" s="0" t="n"/>
      <c r="N30" s="0" t="n"/>
      <c r="O30" s="0" t="n"/>
    </row>
  </sheetData>
  <mergeCells count="13">
    <mergeCell ref="H6:K6"/>
    <mergeCell ref="P6:P8"/>
    <mergeCell ref="L6:O6"/>
    <mergeCell ref="F5:J5"/>
    <mergeCell ref="D6:F6"/>
    <mergeCell ref="G6:G7"/>
    <mergeCell ref="B6:B7"/>
    <mergeCell ref="C6:C7"/>
    <mergeCell ref="A1:B1"/>
    <mergeCell ref="A2:B2"/>
    <mergeCell ref="A4:B4"/>
    <mergeCell ref="A5:B5"/>
    <mergeCell ref="A3:B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4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0.281863719047452"/>
    <col customWidth="true" max="2" min="2" outlineLevel="0" width="27.622645058732"/>
    <col customWidth="true" max="3" min="3" outlineLevel="0" width="9.16057135539497"/>
    <col bestFit="true" customWidth="true" max="16" min="16" outlineLevel="0" width="9.86523037811856"/>
  </cols>
  <sheetData>
    <row customHeight="true" ht="13.5" outlineLevel="0" r="1">
      <c r="A1" s="163" t="s">
        <v>98</v>
      </c>
      <c r="B1" s="163" t="s"/>
    </row>
    <row customHeight="true" ht="15.75" outlineLevel="0" r="2">
      <c r="A2" s="163" t="s">
        <v>17</v>
      </c>
      <c r="B2" s="163" t="s"/>
    </row>
    <row customHeight="true" ht="15.75" outlineLevel="0" r="3">
      <c r="A3" s="164" t="s">
        <v>18</v>
      </c>
      <c r="B3" s="164" t="s"/>
    </row>
    <row customHeight="true" ht="30" outlineLevel="0" r="4">
      <c r="A4" s="163" t="s">
        <v>99</v>
      </c>
      <c r="B4" s="163" t="s"/>
    </row>
    <row customHeight="true" ht="18.75" outlineLevel="0" r="5">
      <c r="A5" s="165" t="n"/>
      <c r="B5" s="166" t="s"/>
      <c r="F5" s="14" t="s">
        <v>100</v>
      </c>
      <c r="G5" s="15" t="s"/>
      <c r="H5" s="15" t="s"/>
      <c r="I5" s="15" t="s"/>
      <c r="J5" s="16" t="s"/>
    </row>
    <row ht="13.5" outlineLevel="0" r="6"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28" t="s">
        <v>29</v>
      </c>
      <c r="Q6" s="19" t="s">
        <v>22</v>
      </c>
    </row>
    <row customFormat="true" ht="13.5" outlineLevel="0" r="7" s="29"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34" t="s"/>
      <c r="Q7" s="19" t="n"/>
    </row>
    <row customFormat="true" customHeight="true" ht="25.5" outlineLevel="0" r="8" s="29">
      <c r="B8" s="16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38" t="s"/>
      <c r="Q8" s="39" t="n"/>
    </row>
    <row customFormat="true" ht="13.5" outlineLevel="0" r="9" s="29">
      <c r="B9" s="133" t="s">
        <v>101</v>
      </c>
      <c r="C9" s="69" t="n">
        <v>200</v>
      </c>
      <c r="D9" s="69" t="n">
        <v>5.8</v>
      </c>
      <c r="E9" s="134" t="n">
        <v>5.48</v>
      </c>
      <c r="F9" s="134" t="n">
        <v>11.57</v>
      </c>
      <c r="G9" s="134" t="n">
        <v>183.5</v>
      </c>
      <c r="H9" s="69" t="n">
        <v>0.11</v>
      </c>
      <c r="I9" s="69" t="n">
        <v>0.41</v>
      </c>
      <c r="J9" s="134" t="n">
        <v>0.91</v>
      </c>
      <c r="K9" s="69" t="n">
        <v>30.6</v>
      </c>
      <c r="L9" s="134" t="n">
        <v>60.05</v>
      </c>
      <c r="M9" s="69" t="n">
        <v>72.6</v>
      </c>
      <c r="N9" s="69" t="n">
        <v>17.3</v>
      </c>
      <c r="O9" s="135" t="n">
        <v>0.5</v>
      </c>
      <c r="P9" s="97" t="n"/>
      <c r="Q9" s="151" t="n">
        <v>23</v>
      </c>
    </row>
    <row customFormat="true" ht="13.5" outlineLevel="0" r="10" s="29">
      <c r="B10" s="19" t="s">
        <v>102</v>
      </c>
      <c r="C10" s="69" t="n">
        <v>200</v>
      </c>
      <c r="D10" s="69" t="n">
        <v>0.2</v>
      </c>
      <c r="E10" s="95" t="n">
        <v>0.05</v>
      </c>
      <c r="F10" s="69" t="n">
        <v>15.1</v>
      </c>
      <c r="G10" s="69" t="n">
        <v>57</v>
      </c>
      <c r="H10" s="70" t="n">
        <v>0</v>
      </c>
      <c r="I10" s="70" t="n">
        <v>0</v>
      </c>
      <c r="J10" s="69" t="n"/>
      <c r="K10" s="69" t="n">
        <v>0.09</v>
      </c>
      <c r="L10" s="69" t="n">
        <v>0.09</v>
      </c>
      <c r="M10" s="69" t="n">
        <v>155.78</v>
      </c>
      <c r="N10" s="69" t="n">
        <v>29.62</v>
      </c>
      <c r="O10" s="71" t="n">
        <v>0.54</v>
      </c>
      <c r="P10" s="97" t="n"/>
      <c r="Q10" s="19" t="n">
        <v>48</v>
      </c>
    </row>
    <row customFormat="true" ht="13.5" outlineLevel="0" r="11" s="29">
      <c r="B11" s="19" t="s">
        <v>62</v>
      </c>
      <c r="C11" s="49" t="s">
        <v>63</v>
      </c>
      <c r="D11" s="69" t="n">
        <v>4.64</v>
      </c>
      <c r="E11" s="95" t="n">
        <v>12.22</v>
      </c>
      <c r="F11" s="96" t="n">
        <v>13.222</v>
      </c>
      <c r="G11" s="69" t="n">
        <v>147.7</v>
      </c>
      <c r="H11" s="70" t="n">
        <v>0.01</v>
      </c>
      <c r="I11" s="70" t="n">
        <v>5.99</v>
      </c>
      <c r="J11" s="69" t="n">
        <v>0.14</v>
      </c>
      <c r="K11" s="69" t="n">
        <v>52</v>
      </c>
      <c r="L11" s="69" t="n">
        <v>176</v>
      </c>
      <c r="M11" s="69" t="n">
        <v>100</v>
      </c>
      <c r="N11" s="69" t="n">
        <v>7</v>
      </c>
      <c r="O11" s="71" t="n">
        <v>0.2</v>
      </c>
      <c r="P11" s="97" t="n"/>
      <c r="Q11" s="19" t="n">
        <v>78</v>
      </c>
    </row>
    <row customFormat="true" ht="15.75" outlineLevel="0" r="12" s="29">
      <c r="B12" s="31" t="s">
        <v>45</v>
      </c>
      <c r="C12" s="31" t="s">
        <v>46</v>
      </c>
      <c r="D12" s="31" t="n">
        <v>2.26</v>
      </c>
      <c r="E12" s="52" t="n">
        <v>0.76</v>
      </c>
      <c r="F12" s="31" t="n">
        <v>28.5</v>
      </c>
      <c r="G12" s="31" t="n">
        <v>141.76</v>
      </c>
      <c r="H12" s="40" t="n"/>
      <c r="I12" s="53" t="n"/>
      <c r="J12" s="31" t="n">
        <v>15</v>
      </c>
      <c r="K12" s="31" t="n"/>
      <c r="L12" s="31" t="n">
        <v>12</v>
      </c>
      <c r="M12" s="31" t="n"/>
      <c r="N12" s="31" t="n">
        <v>63</v>
      </c>
      <c r="O12" s="54" t="n">
        <v>0.9</v>
      </c>
      <c r="P12" s="43" t="n"/>
      <c r="Q12" s="31" t="n"/>
    </row>
    <row customFormat="true" ht="13.5" outlineLevel="0" r="13" s="56">
      <c r="B13" s="58" t="s">
        <v>92</v>
      </c>
      <c r="C13" s="58" t="n">
        <f aca="false" ca="false" dt2D="false" dtr="false" t="normal">C9+C10+68+100</f>
        <v>568</v>
      </c>
      <c r="D13" s="59" t="n">
        <f aca="false" ca="false" dt2D="false" dtr="false" t="normal">SUM(D9:D12)</f>
        <v>12.9</v>
      </c>
      <c r="E13" s="59" t="n">
        <f aca="false" ca="false" dt2D="false" dtr="false" t="normal">SUM(E9:E12)</f>
        <v>18.51</v>
      </c>
      <c r="F13" s="59" t="n">
        <f aca="false" ca="false" dt2D="false" dtr="false" t="normal">SUM(F9:F12)</f>
        <v>68.392</v>
      </c>
      <c r="G13" s="59" t="n">
        <f aca="false" ca="false" dt2D="false" dtr="false" t="normal">SUM(G9:G12)</f>
        <v>529.96</v>
      </c>
      <c r="H13" s="59" t="n">
        <f aca="false" ca="false" dt2D="false" dtr="false" t="normal">SUM(H9:H12)</f>
        <v>0.12</v>
      </c>
      <c r="I13" s="59" t="n">
        <f aca="false" ca="false" dt2D="false" dtr="false" t="normal">SUM(I9:I12)</f>
        <v>6.4</v>
      </c>
      <c r="J13" s="59" t="n">
        <f aca="false" ca="false" dt2D="false" dtr="false" t="normal">SUM(J9:J12)</f>
        <v>16.05</v>
      </c>
      <c r="K13" s="59" t="n">
        <f aca="false" ca="false" dt2D="false" dtr="false" t="normal">SUM(K9:K12)</f>
        <v>82.69</v>
      </c>
      <c r="L13" s="59" t="n">
        <f aca="false" ca="false" dt2D="false" dtr="false" t="normal">SUM(L9:L12)</f>
        <v>248.14</v>
      </c>
      <c r="M13" s="59" t="n">
        <f aca="false" ca="false" dt2D="false" dtr="false" t="normal">SUM(M9:M12)</f>
        <v>328.38</v>
      </c>
      <c r="N13" s="59" t="n">
        <f aca="false" ca="false" dt2D="false" dtr="false" t="normal">SUM(N9:N12)</f>
        <v>116.92</v>
      </c>
      <c r="O13" s="60" t="n">
        <f aca="false" ca="false" dt2D="false" dtr="false" t="normal">SUM(O9:O12)</f>
        <v>2.14</v>
      </c>
      <c r="P13" s="61" t="n">
        <f aca="false" ca="false" dt2D="false" dtr="false" t="normal">G13/2720*100</f>
        <v>19.48382352941177</v>
      </c>
      <c r="Q13" s="62" t="n"/>
    </row>
    <row customFormat="true" ht="13.5" outlineLevel="0" r="14" s="29">
      <c r="B14" s="37" t="s">
        <v>49</v>
      </c>
      <c r="C14" s="50" t="n"/>
      <c r="D14" s="50" t="n"/>
      <c r="E14" s="50" t="n"/>
      <c r="F14" s="50" t="n"/>
      <c r="G14" s="50" t="n"/>
      <c r="H14" s="50" t="n"/>
      <c r="I14" s="50" t="n"/>
      <c r="J14" s="50" t="n"/>
      <c r="K14" s="50" t="n"/>
      <c r="L14" s="50" t="n"/>
      <c r="M14" s="50" t="n"/>
      <c r="N14" s="50" t="n"/>
      <c r="O14" s="51" t="n"/>
      <c r="P14" s="97" t="n"/>
      <c r="Q14" s="19" t="n"/>
    </row>
    <row customFormat="true" ht="13.5" outlineLevel="0" r="15" s="259">
      <c r="B15" s="41" t="n"/>
      <c r="C15" s="168" t="n"/>
      <c r="D15" s="168" t="n"/>
      <c r="E15" s="168" t="n"/>
      <c r="F15" s="168" t="n"/>
      <c r="G15" s="168" t="n"/>
      <c r="H15" s="168" t="n"/>
      <c r="I15" s="168" t="n"/>
      <c r="J15" s="168" t="n"/>
      <c r="K15" s="168" t="n"/>
      <c r="L15" s="168" t="n"/>
      <c r="M15" s="168" t="n"/>
      <c r="N15" s="168" t="n"/>
      <c r="O15" s="169" t="n"/>
      <c r="P15" s="170" t="n"/>
      <c r="Q15" s="171" t="n"/>
    </row>
    <row customFormat="true" ht="13.5" outlineLevel="0" r="16" s="259">
      <c r="B16" s="172" t="s">
        <v>103</v>
      </c>
      <c r="C16" s="168" t="n">
        <v>100</v>
      </c>
      <c r="D16" s="168" t="n">
        <v>0.76</v>
      </c>
      <c r="E16" s="168" t="n">
        <v>6.09</v>
      </c>
      <c r="F16" s="168" t="n">
        <v>12.38</v>
      </c>
      <c r="G16" s="168" t="n">
        <v>67.3</v>
      </c>
      <c r="H16" s="168" t="n">
        <v>0</v>
      </c>
      <c r="I16" s="168" t="n">
        <v>0</v>
      </c>
      <c r="J16" s="168" t="n">
        <v>9.5</v>
      </c>
      <c r="K16" s="168" t="n">
        <v>0</v>
      </c>
      <c r="L16" s="168" t="n">
        <v>21.85</v>
      </c>
      <c r="M16" s="168" t="n">
        <v>40.02</v>
      </c>
      <c r="N16" s="168" t="n">
        <v>13.3</v>
      </c>
      <c r="O16" s="169" t="n">
        <v>0.57</v>
      </c>
      <c r="P16" s="170" t="n"/>
      <c r="Q16" s="171" t="n">
        <v>5</v>
      </c>
    </row>
    <row customFormat="true" ht="13.5" outlineLevel="0" r="17" s="259">
      <c r="B17" s="168" t="s">
        <v>104</v>
      </c>
      <c r="C17" s="168" t="n">
        <v>250</v>
      </c>
      <c r="D17" s="168" t="n">
        <v>6.4</v>
      </c>
      <c r="E17" s="168" t="n">
        <v>8.03</v>
      </c>
      <c r="F17" s="168" t="n">
        <v>21.55</v>
      </c>
      <c r="G17" s="168" t="n">
        <v>171.04</v>
      </c>
      <c r="H17" s="168" t="n">
        <v>0.04</v>
      </c>
      <c r="I17" s="168" t="n">
        <v>0</v>
      </c>
      <c r="J17" s="168" t="n">
        <v>16.06</v>
      </c>
      <c r="K17" s="168" t="s">
        <v>81</v>
      </c>
      <c r="L17" s="168" t="n">
        <v>31.37</v>
      </c>
      <c r="M17" s="168" t="n">
        <v>42.58</v>
      </c>
      <c r="N17" s="168" t="n">
        <v>27.03</v>
      </c>
      <c r="O17" s="169" t="n">
        <v>1.68</v>
      </c>
      <c r="P17" s="170" t="n"/>
      <c r="Q17" s="171" t="n">
        <v>97</v>
      </c>
    </row>
    <row customFormat="true" ht="13.5" outlineLevel="0" r="18" s="259">
      <c r="B18" s="168" t="s">
        <v>105</v>
      </c>
      <c r="C18" s="173" t="n">
        <v>100</v>
      </c>
      <c r="D18" s="168" t="n">
        <v>21.6</v>
      </c>
      <c r="E18" s="168" t="n">
        <v>11.01</v>
      </c>
      <c r="F18" s="168" t="n">
        <v>37.73</v>
      </c>
      <c r="G18" s="168" t="n">
        <v>213.53</v>
      </c>
      <c r="H18" s="168" t="n">
        <v>0.25</v>
      </c>
      <c r="I18" s="168" t="n">
        <v>4.19</v>
      </c>
      <c r="J18" s="168" t="n">
        <v>17.03</v>
      </c>
      <c r="K18" s="168" t="n">
        <v>7.31</v>
      </c>
      <c r="L18" s="168" t="n">
        <v>18.34</v>
      </c>
      <c r="M18" s="168" t="n">
        <v>302.61</v>
      </c>
      <c r="N18" s="168" t="n">
        <v>19.65</v>
      </c>
      <c r="O18" s="169" t="n">
        <v>3.1</v>
      </c>
      <c r="P18" s="170" t="n"/>
      <c r="Q18" s="171" t="n">
        <v>108</v>
      </c>
    </row>
    <row customFormat="true" ht="13.5" outlineLevel="0" r="19" s="259">
      <c r="B19" s="168" t="s">
        <v>106</v>
      </c>
      <c r="C19" s="168" t="n">
        <v>200</v>
      </c>
      <c r="D19" s="168" t="n">
        <v>2.65</v>
      </c>
      <c r="E19" s="168" t="n">
        <v>3.32</v>
      </c>
      <c r="F19" s="168" t="n">
        <v>23.25</v>
      </c>
      <c r="G19" s="168" t="n">
        <v>224.6</v>
      </c>
      <c r="H19" s="168" t="n">
        <v>0</v>
      </c>
      <c r="I19" s="168" t="n"/>
      <c r="J19" s="168" t="n">
        <v>0</v>
      </c>
      <c r="K19" s="168" t="n">
        <v>0</v>
      </c>
      <c r="L19" s="168" t="n">
        <v>0.6</v>
      </c>
      <c r="M19" s="168" t="n">
        <v>0</v>
      </c>
      <c r="N19" s="168" t="n">
        <v>5</v>
      </c>
      <c r="O19" s="169" t="n">
        <v>0.5</v>
      </c>
      <c r="P19" s="170" t="n"/>
      <c r="Q19" s="171" t="n">
        <v>36</v>
      </c>
    </row>
    <row customFormat="true" ht="13.5" outlineLevel="0" r="20" s="29">
      <c r="B20" s="50" t="s">
        <v>107</v>
      </c>
      <c r="C20" s="50" t="n">
        <v>200</v>
      </c>
      <c r="D20" s="31" t="n">
        <v>0.3</v>
      </c>
      <c r="E20" s="31" t="n">
        <v>0.2</v>
      </c>
      <c r="F20" s="31" t="n">
        <v>16.9</v>
      </c>
      <c r="G20" s="31" t="n">
        <v>70</v>
      </c>
      <c r="H20" s="31" t="n">
        <v>0.02</v>
      </c>
      <c r="I20" s="31" t="n">
        <v>0</v>
      </c>
      <c r="J20" s="31" t="n">
        <v>2</v>
      </c>
      <c r="K20" s="31" t="n">
        <v>0</v>
      </c>
      <c r="L20" s="31" t="n">
        <v>20</v>
      </c>
      <c r="M20" s="31" t="n">
        <v>12</v>
      </c>
      <c r="N20" s="31" t="n">
        <v>9</v>
      </c>
      <c r="O20" s="54" t="n">
        <v>0.4</v>
      </c>
      <c r="P20" s="97" t="n"/>
      <c r="Q20" s="19" t="n">
        <v>13</v>
      </c>
    </row>
    <row customFormat="true" ht="13.5" outlineLevel="0" r="21" s="29">
      <c r="B21" s="50" t="s">
        <v>55</v>
      </c>
      <c r="C21" s="50" t="n">
        <v>50</v>
      </c>
      <c r="D21" s="31" t="n">
        <v>3.16</v>
      </c>
      <c r="E21" s="31" t="n">
        <v>0.4</v>
      </c>
      <c r="F21" s="31" t="n">
        <v>19.32</v>
      </c>
      <c r="G21" s="31" t="n">
        <v>93.53</v>
      </c>
      <c r="H21" s="31" t="n">
        <v>0.04</v>
      </c>
      <c r="I21" s="41" t="n"/>
      <c r="J21" s="31" t="n"/>
      <c r="K21" s="31" t="n"/>
      <c r="L21" s="31" t="n">
        <v>9.2</v>
      </c>
      <c r="M21" s="31" t="n">
        <v>34.8</v>
      </c>
      <c r="N21" s="31" t="n">
        <v>13.2</v>
      </c>
      <c r="O21" s="54" t="n">
        <v>0.44</v>
      </c>
      <c r="P21" s="97" t="n"/>
      <c r="Q21" s="19" t="n"/>
    </row>
    <row customFormat="true" ht="13.5" outlineLevel="0" r="22" s="29">
      <c r="B22" s="50" t="s">
        <v>56</v>
      </c>
      <c r="C22" s="50" t="n">
        <v>60</v>
      </c>
      <c r="D22" s="50" t="n">
        <v>2.24</v>
      </c>
      <c r="E22" s="50" t="n">
        <v>0.44</v>
      </c>
      <c r="F22" s="50" t="n">
        <v>0.68</v>
      </c>
      <c r="G22" s="50" t="n">
        <v>91.96</v>
      </c>
      <c r="H22" s="50" t="n">
        <v>0.68</v>
      </c>
      <c r="I22" s="50" t="n">
        <v>0.8</v>
      </c>
      <c r="J22" s="50" t="n"/>
      <c r="K22" s="50" t="n"/>
      <c r="L22" s="50" t="n">
        <v>9.2</v>
      </c>
      <c r="M22" s="50" t="n">
        <v>42.4</v>
      </c>
      <c r="N22" s="50" t="n">
        <v>10</v>
      </c>
      <c r="O22" s="51" t="n">
        <v>1</v>
      </c>
      <c r="P22" s="174" t="n"/>
      <c r="Q22" s="19" t="n"/>
    </row>
    <row customFormat="true" ht="13.5" outlineLevel="0" r="23" s="29">
      <c r="B23" s="19" t="n"/>
      <c r="C23" s="50" t="n"/>
      <c r="D23" s="50" t="n"/>
      <c r="E23" s="50" t="n"/>
      <c r="F23" s="50" t="n"/>
      <c r="G23" s="50" t="n"/>
      <c r="H23" s="50" t="n"/>
      <c r="I23" s="50" t="n"/>
      <c r="J23" s="50" t="n"/>
      <c r="K23" s="50" t="n"/>
      <c r="L23" s="50" t="n"/>
      <c r="M23" s="50" t="n"/>
      <c r="N23" s="50" t="n"/>
      <c r="O23" s="51" t="n"/>
      <c r="P23" s="97" t="n"/>
      <c r="Q23" s="19" t="n"/>
    </row>
    <row customFormat="true" ht="13.5" outlineLevel="0" r="24" s="56">
      <c r="B24" s="75" t="s">
        <v>57</v>
      </c>
      <c r="C24" s="158" t="n">
        <f aca="false" ca="false" dt2D="false" dtr="false" t="normal">C16+C17+C18+C19+C20+C21+C22</f>
        <v>960</v>
      </c>
      <c r="D24" s="158" t="n">
        <f aca="false" ca="false" dt2D="false" dtr="false" t="normal">SUM(D16:D23)</f>
        <v>37.11000000000001</v>
      </c>
      <c r="E24" s="158" t="n">
        <f aca="false" ca="false" dt2D="false" dtr="false" t="normal">SUM(E16:E23)</f>
        <v>29.49</v>
      </c>
      <c r="F24" s="158" t="n">
        <f aca="false" ca="false" dt2D="false" dtr="false" t="normal">SUM(F16:F23)</f>
        <v>131.81</v>
      </c>
      <c r="G24" s="158" t="n">
        <f aca="false" ca="false" dt2D="false" dtr="false" t="normal">SUM(G16:G23)</f>
        <v>931.96</v>
      </c>
      <c r="H24" s="158" t="n">
        <f aca="false" ca="false" dt2D="false" dtr="false" t="normal">SUM(H16:H23)</f>
        <v>1.03</v>
      </c>
      <c r="I24" s="158" t="n">
        <f aca="false" ca="false" dt2D="false" dtr="false" t="normal">SUM(I16:I23)</f>
        <v>4.99</v>
      </c>
      <c r="J24" s="158" t="n">
        <f aca="false" ca="false" dt2D="false" dtr="false" t="normal">SUM(J16:J23)</f>
        <v>44.59</v>
      </c>
      <c r="K24" s="158" t="n">
        <f aca="false" ca="false" dt2D="false" dtr="false" t="normal">SUM(K16:K23)</f>
        <v>7.31</v>
      </c>
      <c r="L24" s="158" t="n">
        <f aca="false" ca="false" dt2D="false" dtr="false" t="normal">SUM(L16:L23)</f>
        <v>110.56</v>
      </c>
      <c r="M24" s="158" t="n">
        <f aca="false" ca="false" dt2D="false" dtr="false" t="normal">SUM(M16:M23)</f>
        <v>474.41</v>
      </c>
      <c r="N24" s="158" t="n">
        <f aca="false" ca="false" dt2D="false" dtr="false" t="normal">SUM(N16:N23)</f>
        <v>97.17999999999999</v>
      </c>
      <c r="O24" s="159" t="n">
        <f aca="false" ca="false" dt2D="false" dtr="false" t="normal">SUM(O16:O23)</f>
        <v>7.69</v>
      </c>
      <c r="P24" s="175" t="n">
        <f aca="false" ca="false" dt2D="false" dtr="false" t="normal">G24/2720*100</f>
        <v>34.26323529411765</v>
      </c>
      <c r="Q24" s="39" t="n"/>
    </row>
    <row customFormat="true" ht="13.5" outlineLevel="0" r="25" s="29">
      <c r="B25" s="19" t="n"/>
      <c r="C25" s="50" t="n"/>
      <c r="D25" s="50" t="n"/>
      <c r="E25" s="50" t="n"/>
      <c r="F25" s="50" t="n"/>
      <c r="G25" s="50" t="n"/>
      <c r="H25" s="50" t="n"/>
      <c r="I25" s="50" t="n"/>
      <c r="J25" s="50" t="n"/>
      <c r="K25" s="50" t="n"/>
      <c r="L25" s="50" t="n"/>
      <c r="M25" s="50" t="n"/>
      <c r="N25" s="50" t="n"/>
      <c r="O25" s="51" t="n"/>
      <c r="P25" s="97" t="n"/>
      <c r="Q25" s="19" t="n"/>
    </row>
    <row customFormat="true" ht="13.5" outlineLevel="0" r="26" s="56">
      <c r="B26" s="123" t="s">
        <v>58</v>
      </c>
      <c r="C26" s="123" t="n">
        <f aca="false" ca="false" dt2D="false" dtr="false" t="normal">C13+C24</f>
        <v>1528</v>
      </c>
      <c r="D26" s="124" t="n">
        <f aca="false" ca="false" dt2D="false" dtr="false" t="normal">D13+D24</f>
        <v>50.010000000000005</v>
      </c>
      <c r="E26" s="124" t="n">
        <f aca="false" ca="false" dt2D="false" dtr="false" t="normal">E13+E24</f>
        <v>48</v>
      </c>
      <c r="F26" s="124" t="n">
        <f aca="false" ca="false" dt2D="false" dtr="false" t="normal">F13+F24</f>
        <v>200.202</v>
      </c>
      <c r="G26" s="124" t="n">
        <f aca="false" ca="false" dt2D="false" dtr="false" t="normal">G13+G24</f>
        <v>1461.92</v>
      </c>
      <c r="H26" s="124" t="n">
        <f aca="false" ca="false" dt2D="false" dtr="false" t="normal">H13+H24</f>
        <v>1.15</v>
      </c>
      <c r="I26" s="124" t="n">
        <f aca="false" ca="false" dt2D="false" dtr="false" t="normal">I13+I24</f>
        <v>11.39</v>
      </c>
      <c r="J26" s="124" t="n">
        <f aca="false" ca="false" dt2D="false" dtr="false" t="normal">J13+J24</f>
        <v>60.64</v>
      </c>
      <c r="K26" s="124" t="n">
        <f aca="false" ca="false" dt2D="false" dtr="false" t="normal">K13+K24</f>
        <v>90</v>
      </c>
      <c r="L26" s="124" t="n">
        <f aca="false" ca="false" dt2D="false" dtr="false" t="normal">L13+L24</f>
        <v>358.7</v>
      </c>
      <c r="M26" s="124" t="n">
        <f aca="false" ca="false" dt2D="false" dtr="false" t="normal">M13+M24</f>
        <v>802.79</v>
      </c>
      <c r="N26" s="124" t="n">
        <f aca="false" ca="false" dt2D="false" dtr="false" t="normal">N13+N24</f>
        <v>214.1</v>
      </c>
      <c r="O26" s="161" t="n">
        <f aca="false" ca="false" dt2D="false" dtr="false" t="normal">O13+O24</f>
        <v>9.83</v>
      </c>
      <c r="P26" s="176" t="n">
        <f aca="false" ca="false" dt2D="false" dtr="false" t="normal">P13+P24</f>
        <v>53.747058823529414</v>
      </c>
      <c r="Q26" s="39" t="n"/>
    </row>
    <row customFormat="true" ht="13.5" outlineLevel="0" r="27" s="29">
      <c r="B27" s="19" t="n"/>
      <c r="C27" s="19" t="n"/>
      <c r="D27" s="19" t="n"/>
      <c r="E27" s="19" t="n"/>
      <c r="F27" s="19" t="n"/>
      <c r="G27" s="19" t="n"/>
      <c r="H27" s="19" t="n"/>
      <c r="I27" s="19" t="n"/>
      <c r="J27" s="19" t="n"/>
      <c r="K27" s="19" t="n"/>
      <c r="L27" s="19" t="n"/>
      <c r="M27" s="19" t="n"/>
      <c r="N27" s="19" t="n"/>
      <c r="O27" s="26" t="n"/>
      <c r="P27" s="97" t="n"/>
      <c r="Q27" s="19" t="n"/>
    </row>
    <row customFormat="true" ht="15.75" outlineLevel="0" r="28" s="29">
      <c r="A28" s="83" t="n"/>
      <c r="B28" s="0" t="n"/>
      <c r="C28" s="0" t="n"/>
      <c r="D28" s="0" t="n"/>
      <c r="E28" s="0" t="n"/>
      <c r="F28" s="0" t="n"/>
      <c r="G28" s="0" t="n"/>
      <c r="H28" s="0" t="n"/>
      <c r="I28" s="0" t="n"/>
      <c r="J28" s="0" t="n"/>
      <c r="K28" s="0" t="n"/>
      <c r="L28" s="0" t="n"/>
      <c r="M28" s="0" t="n"/>
      <c r="N28" s="0" t="n"/>
      <c r="O28" s="0" t="n"/>
    </row>
    <row customFormat="true" ht="12.75" outlineLevel="0" r="29" s="29">
      <c r="A29" s="0" t="n"/>
      <c r="B29" s="0" t="n"/>
      <c r="C29" s="127" t="n"/>
      <c r="D29" s="127" t="n"/>
      <c r="E29" s="0" t="n"/>
      <c r="F29" s="25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customFormat="true" ht="12.75" outlineLevel="0" r="30" s="29">
      <c r="A30" s="0" t="n"/>
      <c r="B30" s="0" t="n"/>
      <c r="C30" s="0" t="n"/>
      <c r="D30" s="0" t="n"/>
      <c r="E30" s="0" t="n"/>
      <c r="F30" s="0" t="n"/>
      <c r="G30" s="0" t="n"/>
      <c r="H30" s="0" t="n"/>
      <c r="I30" s="0" t="n"/>
      <c r="J30" s="0" t="n"/>
      <c r="K30" s="0" t="n"/>
      <c r="L30" s="0" t="n"/>
      <c r="M30" s="0" t="n"/>
      <c r="N30" s="0" t="n"/>
      <c r="O30" s="0" t="n"/>
    </row>
    <row outlineLevel="0" r="34">
      <c r="E34" s="252" t="n"/>
    </row>
  </sheetData>
  <mergeCells count="13">
    <mergeCell ref="A5:B5"/>
    <mergeCell ref="A4:B4"/>
    <mergeCell ref="A3:B3"/>
    <mergeCell ref="A2:B2"/>
    <mergeCell ref="A1:B1"/>
    <mergeCell ref="P6:P8"/>
    <mergeCell ref="L6:O6"/>
    <mergeCell ref="F5:J5"/>
    <mergeCell ref="B6:B7"/>
    <mergeCell ref="C6:C7"/>
    <mergeCell ref="D6:F6"/>
    <mergeCell ref="G6:G7"/>
    <mergeCell ref="H6:K6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9.44243469381852"/>
    <col bestFit="true" customWidth="true" max="4" min="4" outlineLevel="0" width="10.4289577316304"/>
    <col customWidth="true" max="9" min="9" outlineLevel="0" width="12.1201397921658"/>
  </cols>
  <sheetData>
    <row customHeight="true" ht="13.5" outlineLevel="0" r="1">
      <c r="A1" s="10" t="s">
        <v>108</v>
      </c>
      <c r="B1" s="10" t="s"/>
    </row>
    <row customHeight="true" ht="15.75" outlineLevel="0" r="2">
      <c r="A2" s="10" t="s">
        <v>17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109</v>
      </c>
      <c r="B4" s="10" t="s"/>
    </row>
    <row customHeight="true" ht="18.75" outlineLevel="0" r="5">
      <c r="A5" s="12" t="n"/>
      <c r="B5" s="13" t="s"/>
      <c r="F5" s="14" t="s">
        <v>110</v>
      </c>
      <c r="G5" s="15" t="s"/>
      <c r="H5" s="15" t="s"/>
      <c r="I5" s="15" t="s"/>
      <c r="J5" s="16" t="s"/>
    </row>
    <row ht="13.5" outlineLevel="0" r="6"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150" t="s">
        <v>29</v>
      </c>
      <c r="Q6" s="19" t="s">
        <v>22</v>
      </c>
    </row>
    <row customFormat="true" ht="13.5" outlineLevel="0" r="7" s="29"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257" t="s"/>
      <c r="Q7" s="19" t="n"/>
    </row>
    <row customFormat="true" customHeight="true" ht="24" outlineLevel="0" r="8" s="29"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258" t="s"/>
      <c r="Q8" s="39" t="n"/>
    </row>
    <row customFormat="true" customHeight="true" ht="15" outlineLevel="0" r="9" s="29">
      <c r="B9" s="133" t="s">
        <v>111</v>
      </c>
      <c r="C9" s="69" t="n">
        <v>200</v>
      </c>
      <c r="D9" s="69" t="n">
        <v>9.35</v>
      </c>
      <c r="E9" s="134" t="n">
        <v>5.08</v>
      </c>
      <c r="F9" s="134" t="n">
        <v>46.8</v>
      </c>
      <c r="G9" s="134" t="n">
        <v>240.63</v>
      </c>
      <c r="H9" s="69" t="n">
        <v>0</v>
      </c>
      <c r="I9" s="69" t="n">
        <v>0.4</v>
      </c>
      <c r="J9" s="134" t="n">
        <v>0.8</v>
      </c>
      <c r="K9" s="69" t="n">
        <v>0</v>
      </c>
      <c r="L9" s="134" t="n">
        <v>297.2</v>
      </c>
      <c r="M9" s="69" t="n">
        <v>322.2</v>
      </c>
      <c r="N9" s="69" t="n">
        <v>40.6</v>
      </c>
      <c r="O9" s="135" t="n">
        <v>1.2</v>
      </c>
      <c r="P9" s="98" t="n"/>
      <c r="Q9" s="151" t="n">
        <v>55</v>
      </c>
    </row>
    <row customFormat="true" ht="15.75" outlineLevel="0" r="10" s="29">
      <c r="B10" s="19" t="s">
        <v>112</v>
      </c>
      <c r="C10" s="69" t="n">
        <v>200</v>
      </c>
      <c r="D10" s="69" t="n">
        <v>1.4</v>
      </c>
      <c r="E10" s="69" t="n">
        <v>2</v>
      </c>
      <c r="F10" s="69" t="n">
        <v>22.4</v>
      </c>
      <c r="G10" s="69" t="n">
        <v>116</v>
      </c>
      <c r="H10" s="70" t="n">
        <v>0.02</v>
      </c>
      <c r="I10" s="70" t="n">
        <v>0</v>
      </c>
      <c r="J10" s="69" t="n">
        <v>0</v>
      </c>
      <c r="K10" s="69" t="s">
        <v>81</v>
      </c>
      <c r="L10" s="69" t="n">
        <v>34</v>
      </c>
      <c r="M10" s="69" t="n">
        <v>0</v>
      </c>
      <c r="N10" s="69" t="n">
        <v>0</v>
      </c>
      <c r="O10" s="71" t="n">
        <v>0</v>
      </c>
      <c r="P10" s="94" t="n"/>
      <c r="Q10" s="19" t="n">
        <v>50</v>
      </c>
    </row>
    <row ht="15.75" outlineLevel="0" r="11">
      <c r="B11" s="31" t="s">
        <v>77</v>
      </c>
      <c r="C11" s="140" t="s">
        <v>113</v>
      </c>
      <c r="D11" s="31" t="n">
        <v>1.778</v>
      </c>
      <c r="E11" s="31" t="n">
        <v>14.025</v>
      </c>
      <c r="F11" s="31" t="n">
        <v>34.5</v>
      </c>
      <c r="G11" s="31" t="n">
        <v>150</v>
      </c>
      <c r="H11" s="40" t="n">
        <v>0.06</v>
      </c>
      <c r="I11" s="53" t="n">
        <v>10.32</v>
      </c>
      <c r="J11" s="31" t="n"/>
      <c r="K11" s="31" t="n"/>
      <c r="L11" s="31" t="n">
        <v>12.1</v>
      </c>
      <c r="M11" s="31" t="n">
        <v>37.6</v>
      </c>
      <c r="N11" s="31" t="n">
        <v>8.14</v>
      </c>
      <c r="O11" s="54" t="n">
        <v>0.81</v>
      </c>
      <c r="P11" s="94" t="n"/>
      <c r="Q11" s="31" t="n">
        <v>39</v>
      </c>
    </row>
    <row customFormat="true" ht="13.5" outlineLevel="0" r="12" s="260">
      <c r="B12" s="31" t="s">
        <v>78</v>
      </c>
      <c r="C12" s="177" t="s">
        <v>46</v>
      </c>
      <c r="D12" s="177" t="n">
        <v>0.3</v>
      </c>
      <c r="E12" s="177" t="n">
        <v>0.3</v>
      </c>
      <c r="F12" s="177" t="n">
        <v>8.3</v>
      </c>
      <c r="G12" s="177" t="n">
        <v>47</v>
      </c>
      <c r="H12" s="177" t="n">
        <v>0</v>
      </c>
      <c r="I12" s="178" t="n">
        <v>0.5</v>
      </c>
      <c r="J12" s="177" t="n">
        <v>8.5</v>
      </c>
      <c r="K12" s="177" t="n">
        <v>0</v>
      </c>
      <c r="L12" s="177" t="n">
        <v>13.6</v>
      </c>
      <c r="M12" s="179" t="n">
        <v>9.4</v>
      </c>
      <c r="N12" s="179" t="n">
        <v>6.8</v>
      </c>
      <c r="O12" s="180" t="n">
        <v>1.9</v>
      </c>
      <c r="P12" s="181" t="n"/>
      <c r="Q12" s="182" t="n">
        <v>106</v>
      </c>
    </row>
    <row customFormat="true" ht="13.5" outlineLevel="0" r="13" s="56">
      <c r="B13" s="58" t="s">
        <v>48</v>
      </c>
      <c r="C13" s="58" t="n">
        <f aca="false" ca="false" dt2D="false" dtr="false" t="normal">C9+C10+50+100</f>
        <v>550</v>
      </c>
      <c r="D13" s="59" t="n">
        <f aca="false" ca="false" dt2D="false" dtr="false" t="normal">SUM(D9:D12)</f>
        <v>12.828000000000001</v>
      </c>
      <c r="E13" s="59" t="n">
        <f aca="false" ca="false" dt2D="false" dtr="false" t="normal">SUM(E9:E12)</f>
        <v>21.405</v>
      </c>
      <c r="F13" s="59" t="n">
        <f aca="false" ca="false" dt2D="false" dtr="false" t="normal">SUM(F9:F12)</f>
        <v>111.99999999999999</v>
      </c>
      <c r="G13" s="59" t="n">
        <f aca="false" ca="false" dt2D="false" dtr="false" t="normal">SUM(G9:G12)</f>
        <v>553.63</v>
      </c>
      <c r="H13" s="59" t="n">
        <f aca="false" ca="false" dt2D="false" dtr="false" t="normal">SUM(H9:H12)</f>
        <v>0.08</v>
      </c>
      <c r="I13" s="59" t="n">
        <f aca="false" ca="false" dt2D="false" dtr="false" t="normal">SUM(I9:I12)</f>
        <v>11.22</v>
      </c>
      <c r="J13" s="59" t="n">
        <f aca="false" ca="false" dt2D="false" dtr="false" t="normal">SUM(J9:J12)</f>
        <v>9.3</v>
      </c>
      <c r="K13" s="59" t="n">
        <f aca="false" ca="false" dt2D="false" dtr="false" t="normal">SUM(K9:K12)</f>
        <v>0</v>
      </c>
      <c r="L13" s="59" t="n">
        <f aca="false" ca="false" dt2D="false" dtr="false" t="normal">SUM(L9:L12)</f>
        <v>356.90000000000003</v>
      </c>
      <c r="M13" s="59" t="n">
        <f aca="false" ca="false" dt2D="false" dtr="false" t="normal">SUM(M9:M12)</f>
        <v>369.2</v>
      </c>
      <c r="N13" s="59" t="n">
        <f aca="false" ca="false" dt2D="false" dtr="false" t="normal">SUM(N9:N12)</f>
        <v>55.54</v>
      </c>
      <c r="O13" s="60" t="n">
        <f aca="false" ca="false" dt2D="false" dtr="false" t="normal">SUM(O9:O12)</f>
        <v>3.9099999999999997</v>
      </c>
      <c r="P13" s="154" t="n">
        <f aca="false" ca="false" dt2D="false" dtr="false" t="normal">G13/2720*100</f>
        <v>20.354044117647057</v>
      </c>
      <c r="Q13" s="62" t="n"/>
    </row>
    <row customFormat="true" ht="13.5" outlineLevel="0" r="14" s="29">
      <c r="B14" s="37" t="s">
        <v>49</v>
      </c>
      <c r="C14" s="50" t="n"/>
      <c r="D14" s="50" t="n"/>
      <c r="E14" s="50" t="n"/>
      <c r="F14" s="50" t="n"/>
      <c r="G14" s="50" t="n"/>
      <c r="H14" s="50" t="n"/>
      <c r="I14" s="50" t="n"/>
      <c r="J14" s="50" t="n"/>
      <c r="K14" s="50" t="n"/>
      <c r="L14" s="50" t="n"/>
      <c r="M14" s="50" t="n"/>
      <c r="N14" s="50" t="n"/>
      <c r="O14" s="51" t="n"/>
      <c r="P14" s="98" t="n"/>
      <c r="Q14" s="19" t="n"/>
    </row>
    <row customFormat="true" ht="13.5" outlineLevel="0" r="15" s="253">
      <c r="B15" s="64" t="s">
        <v>50</v>
      </c>
      <c r="C15" s="65" t="n">
        <v>100</v>
      </c>
      <c r="D15" s="65" t="n">
        <v>1.41</v>
      </c>
      <c r="E15" s="65" t="n">
        <v>2.08</v>
      </c>
      <c r="F15" s="65" t="n">
        <v>9.02</v>
      </c>
      <c r="G15" s="65" t="n">
        <v>87.4</v>
      </c>
      <c r="H15" s="65" t="n">
        <v>2.03</v>
      </c>
      <c r="I15" s="65" t="n">
        <v>0</v>
      </c>
      <c r="J15" s="65" t="n">
        <v>32.45</v>
      </c>
      <c r="K15" s="65" t="n">
        <v>0</v>
      </c>
      <c r="L15" s="65" t="n">
        <v>37.37</v>
      </c>
      <c r="M15" s="65" t="n">
        <v>27.61</v>
      </c>
      <c r="N15" s="65" t="n">
        <v>15.16</v>
      </c>
      <c r="O15" s="66" t="n">
        <v>0.51</v>
      </c>
      <c r="P15" s="145" t="n"/>
      <c r="Q15" s="68" t="n">
        <v>79</v>
      </c>
    </row>
    <row customFormat="true" ht="13.5" outlineLevel="0" r="16" s="29">
      <c r="B16" s="50" t="s">
        <v>114</v>
      </c>
      <c r="C16" s="50" t="n">
        <v>250</v>
      </c>
      <c r="D16" s="50" t="n">
        <v>5.89</v>
      </c>
      <c r="E16" s="50" t="n">
        <v>4.72</v>
      </c>
      <c r="F16" s="50" t="n">
        <v>11.47</v>
      </c>
      <c r="G16" s="50" t="n">
        <v>167.25</v>
      </c>
      <c r="H16" s="50" t="n">
        <v>0.89</v>
      </c>
      <c r="I16" s="50" t="n">
        <v>0</v>
      </c>
      <c r="J16" s="50" t="n">
        <v>7.29</v>
      </c>
      <c r="K16" s="50" t="n"/>
      <c r="L16" s="50" t="n">
        <v>36.24</v>
      </c>
      <c r="M16" s="50" t="n">
        <v>141.22</v>
      </c>
      <c r="N16" s="50" t="n">
        <v>37.88</v>
      </c>
      <c r="O16" s="51" t="n">
        <v>1.01</v>
      </c>
      <c r="P16" s="98" t="n"/>
      <c r="Q16" s="19" t="n">
        <v>90</v>
      </c>
    </row>
    <row customFormat="true" ht="13.5" outlineLevel="0" r="17" s="29">
      <c r="B17" s="50" t="s">
        <v>115</v>
      </c>
      <c r="C17" s="69" t="s">
        <v>70</v>
      </c>
      <c r="D17" s="50" t="n">
        <v>3.46</v>
      </c>
      <c r="E17" s="50" t="n">
        <v>6.29</v>
      </c>
      <c r="F17" s="50" t="n">
        <v>9.44</v>
      </c>
      <c r="G17" s="50" t="n">
        <v>142</v>
      </c>
      <c r="H17" s="50" t="n">
        <v>0.05</v>
      </c>
      <c r="I17" s="50" t="n">
        <v>0</v>
      </c>
      <c r="J17" s="50" t="n">
        <v>0.41</v>
      </c>
      <c r="K17" s="50" t="n"/>
      <c r="L17" s="50" t="n">
        <v>23.65</v>
      </c>
      <c r="M17" s="50" t="n">
        <v>83.14</v>
      </c>
      <c r="N17" s="50" t="n">
        <v>16.5</v>
      </c>
      <c r="O17" s="51" t="n">
        <v>0.68</v>
      </c>
      <c r="P17" s="98" t="n"/>
      <c r="Q17" s="19" t="n">
        <v>98</v>
      </c>
    </row>
    <row customFormat="true" ht="13.5" outlineLevel="0" r="18" s="29">
      <c r="B18" s="50" t="s">
        <v>116</v>
      </c>
      <c r="C18" s="50" t="n">
        <v>200</v>
      </c>
      <c r="D18" s="50" t="n">
        <v>3.01</v>
      </c>
      <c r="E18" s="50" t="n">
        <v>5.78</v>
      </c>
      <c r="F18" s="50" t="n">
        <v>18.38</v>
      </c>
      <c r="G18" s="50" t="n">
        <v>159.24</v>
      </c>
      <c r="H18" s="50" t="n">
        <v>0.13</v>
      </c>
      <c r="I18" s="50" t="n">
        <v>0.3</v>
      </c>
      <c r="J18" s="50" t="n">
        <v>5.31</v>
      </c>
      <c r="K18" s="50" t="n">
        <v>0.6</v>
      </c>
      <c r="L18" s="50" t="n">
        <v>43.07</v>
      </c>
      <c r="M18" s="50" t="n">
        <v>86.14</v>
      </c>
      <c r="N18" s="50" t="n">
        <v>33.04</v>
      </c>
      <c r="O18" s="51" t="n">
        <v>1.18</v>
      </c>
      <c r="P18" s="98" t="n"/>
      <c r="Q18" s="19" t="n">
        <v>109</v>
      </c>
    </row>
    <row customFormat="true" ht="13.5" outlineLevel="0" r="19" s="29">
      <c r="B19" s="55" t="s">
        <v>72</v>
      </c>
      <c r="C19" s="31" t="n">
        <v>200</v>
      </c>
      <c r="D19" s="31" t="n">
        <v>1</v>
      </c>
      <c r="E19" s="31" t="n">
        <v>0</v>
      </c>
      <c r="F19" s="31" t="n">
        <v>8.8</v>
      </c>
      <c r="G19" s="31" t="n">
        <v>68.2</v>
      </c>
      <c r="H19" s="31" t="n">
        <v>0</v>
      </c>
      <c r="I19" s="41" t="n">
        <v>0</v>
      </c>
      <c r="J19" s="31" t="n">
        <v>8</v>
      </c>
      <c r="K19" s="31" t="n">
        <v>0</v>
      </c>
      <c r="L19" s="31" t="n">
        <v>34</v>
      </c>
      <c r="M19" s="31" t="n">
        <v>0</v>
      </c>
      <c r="N19" s="31" t="n">
        <v>12</v>
      </c>
      <c r="O19" s="54" t="n">
        <v>0.6</v>
      </c>
      <c r="P19" s="98" t="n"/>
      <c r="Q19" s="31" t="n"/>
    </row>
    <row customFormat="true" ht="13.5" outlineLevel="0" r="20" s="29">
      <c r="B20" s="50" t="s">
        <v>55</v>
      </c>
      <c r="C20" s="50" t="n">
        <v>40</v>
      </c>
      <c r="D20" s="31" t="n">
        <v>3.16</v>
      </c>
      <c r="E20" s="31" t="n">
        <v>0.4</v>
      </c>
      <c r="F20" s="31" t="n">
        <v>19.32</v>
      </c>
      <c r="G20" s="31" t="n">
        <v>93.53</v>
      </c>
      <c r="H20" s="31" t="n">
        <v>0.04</v>
      </c>
      <c r="I20" s="41" t="n"/>
      <c r="J20" s="31" t="n"/>
      <c r="K20" s="31" t="n"/>
      <c r="L20" s="31" t="n">
        <v>9.2</v>
      </c>
      <c r="M20" s="31" t="n">
        <v>34.8</v>
      </c>
      <c r="N20" s="31" t="n">
        <v>13.2</v>
      </c>
      <c r="O20" s="54" t="n">
        <v>0.44</v>
      </c>
      <c r="P20" s="98" t="n"/>
      <c r="Q20" s="19" t="n"/>
    </row>
    <row customFormat="true" ht="13.5" outlineLevel="0" r="21" s="29">
      <c r="B21" s="50" t="s">
        <v>56</v>
      </c>
      <c r="C21" s="50" t="n">
        <v>50</v>
      </c>
      <c r="D21" s="50" t="n">
        <v>2.24</v>
      </c>
      <c r="E21" s="50" t="n">
        <v>0.44</v>
      </c>
      <c r="F21" s="50" t="n">
        <v>0.68</v>
      </c>
      <c r="G21" s="50" t="n">
        <v>91.96</v>
      </c>
      <c r="H21" s="50" t="n">
        <v>0.68</v>
      </c>
      <c r="I21" s="50" t="n">
        <v>0.8</v>
      </c>
      <c r="J21" s="50" t="n"/>
      <c r="K21" s="50" t="n"/>
      <c r="L21" s="50" t="n">
        <v>9.2</v>
      </c>
      <c r="M21" s="50" t="n">
        <v>42.4</v>
      </c>
      <c r="N21" s="50" t="n">
        <v>10</v>
      </c>
      <c r="O21" s="51" t="n">
        <v>1.24</v>
      </c>
      <c r="P21" s="147" t="n"/>
      <c r="Q21" s="19" t="n"/>
    </row>
    <row customFormat="true" ht="13.5" outlineLevel="0" r="22" s="29">
      <c r="B22" s="19" t="n"/>
      <c r="C22" s="50" t="n"/>
      <c r="D22" s="50" t="n"/>
      <c r="E22" s="50" t="n"/>
      <c r="F22" s="50" t="n"/>
      <c r="G22" s="50" t="n"/>
      <c r="H22" s="50" t="n"/>
      <c r="I22" s="50" t="n"/>
      <c r="J22" s="50" t="n"/>
      <c r="K22" s="50" t="n"/>
      <c r="L22" s="50" t="n"/>
      <c r="M22" s="50" t="n"/>
      <c r="N22" s="50" t="n"/>
      <c r="O22" s="51" t="n"/>
      <c r="P22" s="98" t="n"/>
      <c r="Q22" s="19" t="n"/>
    </row>
    <row customFormat="true" ht="13.5" outlineLevel="0" r="23" s="56">
      <c r="B23" s="75" t="s">
        <v>117</v>
      </c>
      <c r="C23" s="158" t="n">
        <f aca="false" ca="false" dt2D="false" dtr="false" t="normal">C15+C16+C17120+C18+C19+C20+C21</f>
        <v>840</v>
      </c>
      <c r="D23" s="158" t="n">
        <f aca="false" ca="false" dt2D="false" dtr="false" t="normal">SUM(D15:D22)</f>
        <v>20.17</v>
      </c>
      <c r="E23" s="158" t="n">
        <f aca="false" ca="false" dt2D="false" dtr="false" t="normal">SUM(E15:E22)</f>
        <v>19.71</v>
      </c>
      <c r="F23" s="158" t="n">
        <f aca="false" ca="false" dt2D="false" dtr="false" t="normal">SUM(F15:F22)</f>
        <v>77.11000000000001</v>
      </c>
      <c r="G23" s="158" t="n">
        <f aca="false" ca="false" dt2D="false" dtr="false" t="normal">SUM(G15:G22)</f>
        <v>809.58</v>
      </c>
      <c r="H23" s="158" t="n">
        <f aca="false" ca="false" dt2D="false" dtr="false" t="normal">SUM(H15:H22)</f>
        <v>3.82</v>
      </c>
      <c r="I23" s="158" t="n">
        <f aca="false" ca="false" dt2D="false" dtr="false" t="normal">SUM(I15:I22)</f>
        <v>1.1</v>
      </c>
      <c r="J23" s="158" t="n">
        <f aca="false" ca="false" dt2D="false" dtr="false" t="normal">SUM(J15:J22)</f>
        <v>53.46</v>
      </c>
      <c r="K23" s="158" t="n">
        <f aca="false" ca="false" dt2D="false" dtr="false" t="normal">SUM(K15:K22)</f>
        <v>0.6</v>
      </c>
      <c r="L23" s="158" t="n">
        <f aca="false" ca="false" dt2D="false" dtr="false" t="normal">SUM(L15:L22)</f>
        <v>192.72999999999996</v>
      </c>
      <c r="M23" s="158" t="n">
        <f aca="false" ca="false" dt2D="false" dtr="false" t="normal">SUM(M15:M22)</f>
        <v>415.30999999999995</v>
      </c>
      <c r="N23" s="158" t="n">
        <f aca="false" ca="false" dt2D="false" dtr="false" t="normal">SUM(N15:N22)</f>
        <v>137.78000000000003</v>
      </c>
      <c r="O23" s="159" t="n">
        <f aca="false" ca="false" dt2D="false" dtr="false" t="normal">SUM(O15:O22)</f>
        <v>5.66</v>
      </c>
      <c r="P23" s="160" t="n">
        <f aca="false" ca="false" dt2D="false" dtr="false" t="normal">G23/2720*100</f>
        <v>29.763970588235296</v>
      </c>
      <c r="Q23" s="39" t="n"/>
    </row>
    <row customFormat="true" ht="13.5" outlineLevel="0" r="24" s="29">
      <c r="B24" s="19" t="s">
        <v>81</v>
      </c>
      <c r="C24" s="50" t="n"/>
      <c r="D24" s="50" t="n"/>
      <c r="E24" s="50" t="n"/>
      <c r="F24" s="50" t="n"/>
      <c r="G24" s="50" t="n"/>
      <c r="H24" s="50" t="n"/>
      <c r="I24" s="50" t="n"/>
      <c r="J24" s="50" t="n"/>
      <c r="K24" s="50" t="n"/>
      <c r="L24" s="50" t="n"/>
      <c r="M24" s="50" t="n"/>
      <c r="N24" s="50" t="n"/>
      <c r="O24" s="51" t="n"/>
      <c r="P24" s="98" t="n"/>
      <c r="Q24" s="19" t="n"/>
    </row>
    <row customFormat="true" ht="13.5" outlineLevel="0" r="25" s="56">
      <c r="B25" s="123" t="s">
        <v>58</v>
      </c>
      <c r="C25" s="123" t="n">
        <f aca="false" ca="false" dt2D="false" dtr="false" t="normal">C13+C23</f>
        <v>1390</v>
      </c>
      <c r="D25" s="124" t="n">
        <f aca="false" ca="false" dt2D="false" dtr="false" t="normal">D13+D23</f>
        <v>32.998000000000005</v>
      </c>
      <c r="E25" s="124" t="n">
        <f aca="false" ca="false" dt2D="false" dtr="false" t="normal">E13+E23</f>
        <v>41.115</v>
      </c>
      <c r="F25" s="124" t="n">
        <f aca="false" ca="false" dt2D="false" dtr="false" t="normal">F13+F23</f>
        <v>189.11</v>
      </c>
      <c r="G25" s="124" t="n">
        <f aca="false" ca="false" dt2D="false" dtr="false" t="normal">G13+G23</f>
        <v>1363.21</v>
      </c>
      <c r="H25" s="124" t="n">
        <f aca="false" ca="false" dt2D="false" dtr="false" t="normal">H13+H23</f>
        <v>3.9</v>
      </c>
      <c r="I25" s="124" t="n">
        <f aca="false" ca="false" dt2D="false" dtr="false" t="normal">I13+I23</f>
        <v>12.32</v>
      </c>
      <c r="J25" s="124" t="n">
        <f aca="false" ca="false" dt2D="false" dtr="false" t="normal">J13+J23</f>
        <v>62.760000000000005</v>
      </c>
      <c r="K25" s="124" t="n">
        <f aca="false" ca="false" dt2D="false" dtr="false" t="normal">K13+K23</f>
        <v>0.6</v>
      </c>
      <c r="L25" s="124" t="n">
        <f aca="false" ca="false" dt2D="false" dtr="false" t="normal">L13+L23</f>
        <v>549.63</v>
      </c>
      <c r="M25" s="124" t="n">
        <f aca="false" ca="false" dt2D="false" dtr="false" t="normal">M13+M23</f>
        <v>784.51</v>
      </c>
      <c r="N25" s="124" t="n">
        <f aca="false" ca="false" dt2D="false" dtr="false" t="normal">N13+N23</f>
        <v>193.32000000000002</v>
      </c>
      <c r="O25" s="161" t="n">
        <f aca="false" ca="false" dt2D="false" dtr="false" t="normal">O13+O23</f>
        <v>9.57</v>
      </c>
      <c r="P25" s="162" t="n">
        <f aca="false" ca="false" dt2D="false" dtr="false" t="normal">P13+P23</f>
        <v>50.11801470588235</v>
      </c>
      <c r="Q25" s="39" t="n"/>
    </row>
    <row customFormat="true" customHeight="true" ht="13.5" outlineLevel="0" r="26" s="29">
      <c r="B26" s="19" t="n"/>
      <c r="C26" s="19" t="n"/>
      <c r="D26" s="19" t="n"/>
      <c r="E26" s="19" t="n"/>
      <c r="F26" s="19" t="n"/>
      <c r="G26" s="19" t="n"/>
      <c r="H26" s="19" t="n"/>
      <c r="I26" s="19" t="n"/>
      <c r="J26" s="19" t="n"/>
      <c r="K26" s="19" t="n"/>
      <c r="L26" s="19" t="n"/>
      <c r="M26" s="19" t="n"/>
      <c r="N26" s="19" t="n"/>
      <c r="O26" s="26" t="n"/>
      <c r="P26" s="98" t="n"/>
      <c r="Q26" s="19" t="n"/>
    </row>
    <row customFormat="true" ht="16.5" outlineLevel="0" r="27" s="29"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78" t="n"/>
      <c r="P27" s="98" t="n"/>
      <c r="Q27" s="183" t="n"/>
    </row>
    <row customFormat="true" ht="13.5" outlineLevel="0" r="28" s="56">
      <c r="B28" s="184" t="s">
        <v>118</v>
      </c>
      <c r="C28" s="184" t="n">
        <f aca="false" ca="false" dt2D="false" dtr="false" t="normal">('1 день'!C25+'2 день '!B25+'3 день '!B25+'4 день   '!C26+'5 день'!C26+'6 день '!C25)/6</f>
        <v>1498</v>
      </c>
      <c r="D28" s="126" t="n">
        <f aca="false" ca="false" dt2D="false" dtr="false" t="normal">('1 день'!E25+'2 день '!D25+'3 день '!D25+'4 день   '!D26+'5 день'!D26+'6 день '!D25)/6</f>
        <v>47.04716666666667</v>
      </c>
      <c r="E28" s="126" t="n">
        <f aca="false" ca="false" dt2D="false" dtr="false" t="normal">('1 день'!E25+'2 день '!D25+'3 день '!D25+'4 день   '!E26+'5 день'!E26+'6 день '!E25)/6</f>
        <v>47.958333333333336</v>
      </c>
      <c r="F28" s="126" t="n">
        <f aca="false" ca="false" dt2D="false" dtr="false" t="normal">('1 день'!F25+'2 день '!E25+'3 день '!E25+'4 день   '!F26+'5 день'!F26+'6 день '!F25)/6</f>
        <v>181.50233333333335</v>
      </c>
      <c r="G28" s="126" t="n">
        <f aca="false" ca="false" dt2D="false" dtr="false" t="normal">('1 день'!H25+'2 день '!G25+'3 день '!G25+'4 день   '!G26+'5 день'!G26+'6 день '!G25)/6</f>
        <v>711.3766666666667</v>
      </c>
      <c r="H28" s="126" t="n">
        <f aca="false" ca="false" dt2D="false" dtr="false" t="normal">('1 день'!I25+'2 день '!H25+'3 день '!H25+'4 день   '!H26+'5 день'!H26+'6 день '!H25)/6</f>
        <v>5.214999999999999</v>
      </c>
      <c r="I28" s="126" t="n">
        <f aca="false" ca="false" dt2D="false" dtr="false" t="normal">('1 день'!I25+'2 день '!H25+'3 день '!H25+'4 день   '!I26+'5 день'!I26+'6 день '!I25)/6</f>
        <v>10.956666666666669</v>
      </c>
      <c r="J28" s="126" t="n">
        <f aca="false" ca="false" dt2D="false" dtr="false" t="normal">('1 день'!J25+'2 день '!I25+'3 день '!I25+'4 день   '!J26+'5 день'!J26+'6 день '!J25)/6</f>
        <v>62.306666666666665</v>
      </c>
      <c r="K28" s="126" t="n">
        <f aca="false" ca="false" dt2D="false" dtr="false" t="normal">('1 день'!K25+'2 день '!J25+'3 день '!J25+'4 день   '!K26+'5 день'!K26+'6 день '!K25)/6</f>
        <v>79.14300000000001</v>
      </c>
      <c r="L28" s="126" t="n">
        <f aca="false" ca="false" dt2D="false" dtr="false" t="normal">('1 день'!L25+'2 день '!K25+'3 день '!K25+'4 день   '!L26+'5 день'!L26+'6 день '!L25)/6</f>
        <v>611.2483333333333</v>
      </c>
      <c r="M28" s="126" t="n">
        <f aca="false" ca="false" dt2D="false" dtr="false" t="normal">('1 день'!M25+'2 день '!L25+'3 день '!L25+'4 день   '!M26+'5 день'!M26+'6 день '!M25)/6</f>
        <v>778.0433333333334</v>
      </c>
      <c r="N28" s="126" t="n">
        <f aca="false" ca="false" dt2D="false" dtr="false" t="normal">('1 день'!N25+'2 день '!M25+'3 день '!M25+'4 день   '!N26+'5 день'!N26+'6 день '!N25)/6</f>
        <v>239.55166666666665</v>
      </c>
      <c r="O28" s="126" t="n">
        <f aca="false" ca="false" dt2D="false" dtr="false" t="normal">('1 день'!O25+'2 день '!N25+'3 день '!N25+'4 день   '!O26+'5 день'!O26+'6 день '!O25)/6</f>
        <v>13.353333333333333</v>
      </c>
      <c r="P28" s="162" t="n">
        <f aca="false" ca="false" dt2D="false" dtr="false" t="normal">('1 день'!P25+'2 день '!O25+'3 день '!O25+'4 день   '!P26+'5 день'!P26+'6 день '!P25)/6</f>
        <v>56.241605392156856</v>
      </c>
      <c r="Q28" s="62" t="n"/>
    </row>
    <row customFormat="true" ht="12.75" outlineLevel="0" r="29" s="29">
      <c r="A29" s="0" t="n"/>
      <c r="B29" s="0" t="n"/>
      <c r="C29" s="0" t="n"/>
      <c r="D29" s="0" t="n"/>
      <c r="E29" s="0" t="n"/>
      <c r="F29" s="0" t="n"/>
      <c r="G29" s="0" t="n"/>
      <c r="H29" s="0" t="n"/>
      <c r="I29" s="0" t="n"/>
      <c r="J29" s="0" t="n"/>
      <c r="K29" s="0" t="n"/>
      <c r="L29" s="0" t="n"/>
      <c r="M29" s="0" t="n"/>
      <c r="N29" s="0" t="n"/>
      <c r="O29" s="0" t="n"/>
    </row>
    <row outlineLevel="0" r="30">
      <c r="D30" s="250" t="n">
        <f aca="false" ca="false" dt2D="false" dtr="false" t="normal">D28/E28</f>
        <v>0.9810008688097307</v>
      </c>
      <c r="E30" s="0" t="n">
        <v>1</v>
      </c>
      <c r="F30" s="250" t="n">
        <f aca="false" ca="false" dt2D="false" dtr="false" t="normal">F28/E28</f>
        <v>3.78458384013901</v>
      </c>
    </row>
    <row outlineLevel="0" r="32">
      <c r="F32" s="250" t="n"/>
    </row>
  </sheetData>
  <mergeCells count="13">
    <mergeCell ref="H6:K6"/>
    <mergeCell ref="P6:P8"/>
    <mergeCell ref="L6:O6"/>
    <mergeCell ref="F5:J5"/>
    <mergeCell ref="D6:F6"/>
    <mergeCell ref="G6:G7"/>
    <mergeCell ref="B6:B7"/>
    <mergeCell ref="C6:C7"/>
    <mergeCell ref="A1:B1"/>
    <mergeCell ref="A2:B2"/>
    <mergeCell ref="A4:B4"/>
    <mergeCell ref="A5:B5"/>
    <mergeCell ref="A3:B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4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7.18752527977126"/>
    <col customWidth="true" max="2" min="2" outlineLevel="0" width="27.622645058732"/>
    <col customWidth="true" max="3" min="3" outlineLevel="0" width="9.44243469381852"/>
    <col bestFit="true" customWidth="true" max="4" min="4" outlineLevel="0" width="10.4289577316304"/>
  </cols>
  <sheetData>
    <row customHeight="true" ht="13.5" outlineLevel="0" r="1">
      <c r="A1" s="10" t="s">
        <v>119</v>
      </c>
      <c r="B1" s="10" t="s"/>
    </row>
    <row customHeight="true" ht="15.75" outlineLevel="0" r="2">
      <c r="A2" s="10" t="s">
        <v>120</v>
      </c>
      <c r="B2" s="10" t="s"/>
    </row>
    <row customHeight="true" ht="15.75" outlineLevel="0" r="3">
      <c r="A3" s="11" t="s">
        <v>18</v>
      </c>
      <c r="B3" s="11" t="s"/>
    </row>
    <row customHeight="true" ht="16.5" outlineLevel="0" r="4">
      <c r="A4" s="10" t="s">
        <v>121</v>
      </c>
      <c r="B4" s="10" t="s"/>
    </row>
    <row customHeight="true" ht="18.75" outlineLevel="0" r="5">
      <c r="A5" s="12" t="n"/>
      <c r="B5" s="13" t="s"/>
      <c r="F5" s="14" t="s">
        <v>122</v>
      </c>
      <c r="G5" s="15" t="s"/>
      <c r="H5" s="15" t="s"/>
      <c r="I5" s="15" t="s"/>
      <c r="J5" s="16" t="s"/>
    </row>
    <row outlineLevel="0" r="6">
      <c r="A6" s="19" t="n"/>
      <c r="B6" s="19" t="s">
        <v>23</v>
      </c>
      <c r="C6" s="19" t="s">
        <v>24</v>
      </c>
      <c r="D6" s="19" t="s">
        <v>25</v>
      </c>
      <c r="E6" s="20" t="s"/>
      <c r="F6" s="21" t="s"/>
      <c r="G6" s="22" t="s">
        <v>26</v>
      </c>
      <c r="H6" s="23" t="s">
        <v>27</v>
      </c>
      <c r="I6" s="24" t="s"/>
      <c r="J6" s="24" t="s"/>
      <c r="K6" s="25" t="s"/>
      <c r="L6" s="26" t="s">
        <v>28</v>
      </c>
      <c r="M6" s="20" t="s"/>
      <c r="N6" s="20" t="s"/>
      <c r="O6" s="27" t="s"/>
      <c r="P6" s="91" t="s">
        <v>29</v>
      </c>
      <c r="Q6" s="19" t="s">
        <v>22</v>
      </c>
    </row>
    <row customFormat="true" ht="12.75" outlineLevel="0" r="7" s="29">
      <c r="A7" s="19" t="n"/>
      <c r="B7" s="32" t="s"/>
      <c r="C7" s="32" t="s"/>
      <c r="D7" s="19" t="s">
        <v>30</v>
      </c>
      <c r="E7" s="19" t="s">
        <v>31</v>
      </c>
      <c r="F7" s="19" t="s">
        <v>32</v>
      </c>
      <c r="G7" s="33" t="s"/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  <c r="M7" s="19" t="s">
        <v>38</v>
      </c>
      <c r="N7" s="19" t="s">
        <v>39</v>
      </c>
      <c r="O7" s="26" t="s">
        <v>40</v>
      </c>
      <c r="P7" s="92" t="s"/>
      <c r="Q7" s="19" t="n"/>
    </row>
    <row customFormat="true" customHeight="true" ht="25.5" outlineLevel="0" r="8" s="29">
      <c r="A8" s="39" t="n"/>
      <c r="B8" s="37" t="s">
        <v>41</v>
      </c>
      <c r="C8" s="19" t="n"/>
      <c r="D8" s="19" t="n"/>
      <c r="E8" s="19" t="n"/>
      <c r="F8" s="19" t="n"/>
      <c r="G8" s="19" t="n"/>
      <c r="H8" s="30" t="n"/>
      <c r="I8" s="30" t="n"/>
      <c r="J8" s="19" t="n"/>
      <c r="K8" s="19" t="n"/>
      <c r="L8" s="19" t="n"/>
      <c r="M8" s="19" t="n"/>
      <c r="N8" s="19" t="n"/>
      <c r="O8" s="26" t="n"/>
      <c r="P8" s="93" t="s"/>
      <c r="Q8" s="39" t="n"/>
    </row>
    <row customFormat="true" ht="15.75" outlineLevel="0" r="9" s="29">
      <c r="A9" s="50" t="n"/>
      <c r="B9" s="19" t="s">
        <v>61</v>
      </c>
      <c r="C9" s="50" t="n">
        <v>200</v>
      </c>
      <c r="D9" s="50" t="n">
        <v>17.8</v>
      </c>
      <c r="E9" s="40" t="n">
        <v>17.2</v>
      </c>
      <c r="F9" s="40" t="n">
        <v>19.2</v>
      </c>
      <c r="G9" s="40" t="n">
        <v>300.6</v>
      </c>
      <c r="H9" s="50" t="n">
        <v>0.05</v>
      </c>
      <c r="I9" s="65" t="n"/>
      <c r="J9" s="40" t="n">
        <v>0.2</v>
      </c>
      <c r="K9" s="50" t="n">
        <v>65.26</v>
      </c>
      <c r="L9" s="40" t="n">
        <v>104</v>
      </c>
      <c r="M9" s="50" t="n">
        <v>371.96</v>
      </c>
      <c r="N9" s="50" t="n">
        <v>45.53</v>
      </c>
      <c r="O9" s="42" t="n">
        <v>1.24</v>
      </c>
      <c r="P9" s="94" t="n"/>
      <c r="Q9" s="50" t="n"/>
    </row>
    <row customFormat="true" ht="16.5" outlineLevel="0" r="10" s="29">
      <c r="A10" s="19" t="n"/>
      <c r="B10" s="137" t="s">
        <v>76</v>
      </c>
      <c r="C10" s="29" t="n">
        <v>200</v>
      </c>
      <c r="D10" s="29" t="n">
        <v>0.26</v>
      </c>
      <c r="E10" s="29" t="n">
        <v>0.05</v>
      </c>
      <c r="F10" s="29" t="n">
        <v>15.22</v>
      </c>
      <c r="G10" s="29" t="n">
        <v>65</v>
      </c>
      <c r="H10" s="29" t="n">
        <v>0</v>
      </c>
      <c r="I10" s="29" t="n">
        <v>0</v>
      </c>
      <c r="J10" s="29" t="n">
        <v>5.6</v>
      </c>
      <c r="K10" s="29" t="n">
        <v>0</v>
      </c>
      <c r="L10" s="29" t="n">
        <v>14.4</v>
      </c>
      <c r="M10" s="29" t="n">
        <v>0</v>
      </c>
      <c r="N10" s="29" t="n">
        <v>9.2</v>
      </c>
      <c r="O10" s="29" t="n">
        <v>1.6</v>
      </c>
      <c r="P10" s="138" t="n"/>
      <c r="Q10" s="19" t="n">
        <v>52</v>
      </c>
    </row>
    <row customFormat="true" ht="15.75" outlineLevel="0" r="11" s="29">
      <c r="A11" s="50" t="n"/>
      <c r="B11" s="31" t="s">
        <v>65</v>
      </c>
      <c r="C11" s="99" t="s">
        <v>46</v>
      </c>
      <c r="D11" s="99" t="n">
        <v>0.6</v>
      </c>
      <c r="E11" s="99" t="n">
        <v>0.46</v>
      </c>
      <c r="F11" s="99" t="n">
        <v>14.7</v>
      </c>
      <c r="G11" s="99" t="n">
        <v>68.26</v>
      </c>
      <c r="H11" s="99" t="n">
        <v>0</v>
      </c>
      <c r="I11" s="100" t="n">
        <v>0</v>
      </c>
      <c r="J11" s="99" t="n">
        <v>7.5</v>
      </c>
      <c r="K11" s="99" t="n">
        <v>0</v>
      </c>
      <c r="L11" s="99" t="n">
        <v>17.5</v>
      </c>
      <c r="M11" s="101" t="n">
        <v>0</v>
      </c>
      <c r="N11" s="101" t="n">
        <v>18</v>
      </c>
      <c r="O11" s="102" t="n">
        <v>3.46</v>
      </c>
      <c r="P11" s="103" t="n"/>
      <c r="Q11" s="50" t="n">
        <v>104</v>
      </c>
    </row>
    <row customFormat="true" ht="13.5" outlineLevel="0" r="12" s="29">
      <c r="A12" s="19" t="n"/>
      <c r="B12" s="19" t="s">
        <v>62</v>
      </c>
      <c r="C12" s="49" t="s">
        <v>63</v>
      </c>
      <c r="D12" s="69" t="n">
        <v>4.64</v>
      </c>
      <c r="E12" s="95" t="n">
        <v>12.22</v>
      </c>
      <c r="F12" s="96" t="n">
        <v>13.222</v>
      </c>
      <c r="G12" s="69" t="n">
        <v>147.7</v>
      </c>
      <c r="H12" s="70" t="n">
        <v>0.01</v>
      </c>
      <c r="I12" s="70" t="n">
        <v>5.99</v>
      </c>
      <c r="J12" s="69" t="n">
        <v>0.14</v>
      </c>
      <c r="K12" s="69" t="n">
        <v>52</v>
      </c>
      <c r="L12" s="69" t="n">
        <v>176</v>
      </c>
      <c r="M12" s="69" t="n">
        <v>100</v>
      </c>
      <c r="N12" s="69" t="n">
        <v>7</v>
      </c>
      <c r="O12" s="71" t="n">
        <v>0.2</v>
      </c>
      <c r="P12" s="98" t="n"/>
      <c r="Q12" s="19" t="n">
        <v>78</v>
      </c>
    </row>
    <row customFormat="true" ht="16.5" outlineLevel="0" r="13" s="56">
      <c r="A13" s="62" t="n"/>
      <c r="B13" s="58" t="s">
        <v>48</v>
      </c>
      <c r="C13" s="58" t="n">
        <f aca="false" ca="false" dt2D="false" dtr="false" t="normal">C9+C10+100+68</f>
        <v>568</v>
      </c>
      <c r="D13" s="59" t="n">
        <f aca="false" ca="false" dt2D="false" dtr="false" t="normal">SUM(D9:D12)</f>
        <v>23.300000000000004</v>
      </c>
      <c r="E13" s="59" t="n">
        <f aca="false" ca="false" dt2D="false" dtr="false" t="normal">SUM(E9:E12)</f>
        <v>29.93</v>
      </c>
      <c r="F13" s="59" t="n">
        <f aca="false" ca="false" dt2D="false" dtr="false" t="normal">SUM(F9:F12)</f>
        <v>62.342000000000006</v>
      </c>
      <c r="G13" s="59" t="n">
        <f aca="false" ca="false" dt2D="false" dtr="false" t="normal">SUM(G9:G12)</f>
        <v>581.56</v>
      </c>
      <c r="H13" s="59" t="n">
        <f aca="false" ca="false" dt2D="false" dtr="false" t="normal">SUM(H9:H12)</f>
        <v>0.060000000000000005</v>
      </c>
      <c r="I13" s="59" t="n">
        <f aca="false" ca="false" dt2D="false" dtr="false" t="normal">SUM(I9:I12)</f>
        <v>5.99</v>
      </c>
      <c r="J13" s="59" t="n">
        <f aca="false" ca="false" dt2D="false" dtr="false" t="normal">SUM(J9:J12)</f>
        <v>13.440000000000001</v>
      </c>
      <c r="K13" s="59" t="n">
        <f aca="false" ca="false" dt2D="false" dtr="false" t="normal">SUM(K9:K12)</f>
        <v>117.26</v>
      </c>
      <c r="L13" s="59" t="n">
        <f aca="false" ca="false" dt2D="false" dtr="false" t="normal">SUM(L9:L12)</f>
        <v>311.9</v>
      </c>
      <c r="M13" s="59" t="n">
        <f aca="false" ca="false" dt2D="false" dtr="false" t="normal">SUM(M9:M12)</f>
        <v>471.96</v>
      </c>
      <c r="N13" s="59" t="n">
        <f aca="false" ca="false" dt2D="false" dtr="false" t="normal">SUM(N9:N12)</f>
        <v>79.73</v>
      </c>
      <c r="O13" s="60" t="n">
        <f aca="false" ca="false" dt2D="false" dtr="false" t="normal">SUM(O9:O12)</f>
        <v>6.5</v>
      </c>
      <c r="P13" s="188" t="n">
        <f aca="false" ca="false" dt2D="false" dtr="false" t="normal">G13/2720*100</f>
        <v>21.380882352941175</v>
      </c>
      <c r="Q13" s="62" t="n"/>
    </row>
    <row customFormat="true" ht="16.5" outlineLevel="0" r="14" s="29">
      <c r="A14" s="19" t="n"/>
      <c r="B14" s="167" t="s">
        <v>49</v>
      </c>
      <c r="C14" s="50" t="n"/>
      <c r="D14" s="50" t="n"/>
      <c r="E14" s="50" t="n"/>
      <c r="F14" s="50" t="n"/>
      <c r="G14" s="50" t="n"/>
      <c r="H14" s="50" t="n"/>
      <c r="I14" s="50" t="n"/>
      <c r="J14" s="50" t="n"/>
      <c r="K14" s="50" t="n"/>
      <c r="L14" s="50" t="n"/>
      <c r="M14" s="50" t="n"/>
      <c r="N14" s="50" t="n"/>
      <c r="O14" s="51" t="n"/>
      <c r="P14" s="138" t="n"/>
      <c r="Q14" s="19" t="n"/>
    </row>
    <row customFormat="true" ht="16.5" outlineLevel="0" r="15" s="29">
      <c r="A15" s="31" t="n"/>
      <c r="B15" s="31" t="s">
        <v>123</v>
      </c>
      <c r="C15" s="31" t="n">
        <v>100</v>
      </c>
      <c r="D15" s="31" t="n">
        <v>0.98</v>
      </c>
      <c r="E15" s="31" t="n">
        <v>6.15</v>
      </c>
      <c r="F15" s="31" t="n">
        <v>23.73</v>
      </c>
      <c r="G15" s="31" t="n">
        <v>74.2</v>
      </c>
      <c r="H15" s="31" t="n">
        <v>0.05</v>
      </c>
      <c r="I15" s="41" t="n">
        <v>0</v>
      </c>
      <c r="J15" s="31" t="n">
        <v>16.76</v>
      </c>
      <c r="K15" s="31" t="n">
        <v>0</v>
      </c>
      <c r="L15" s="31" t="n">
        <v>18.68</v>
      </c>
      <c r="M15" s="31" t="n">
        <v>34.61</v>
      </c>
      <c r="N15" s="31" t="n">
        <v>16.26</v>
      </c>
      <c r="O15" s="54" t="n">
        <v>0.74</v>
      </c>
      <c r="P15" s="138" t="n"/>
      <c r="Q15" s="31" t="n">
        <v>7</v>
      </c>
    </row>
    <row customFormat="true" ht="15.75" outlineLevel="0" r="16" s="29">
      <c r="A16" s="31" t="n"/>
      <c r="B16" s="31" t="s">
        <v>51</v>
      </c>
      <c r="C16" s="31" t="n">
        <v>250</v>
      </c>
      <c r="D16" s="31" t="n">
        <v>4.85</v>
      </c>
      <c r="E16" s="31" t="n">
        <v>4.89</v>
      </c>
      <c r="F16" s="31" t="n">
        <v>58.49</v>
      </c>
      <c r="G16" s="31" t="n">
        <v>185.75</v>
      </c>
      <c r="H16" s="31" t="n">
        <v>0.06</v>
      </c>
      <c r="I16" s="41" t="n">
        <v>0</v>
      </c>
      <c r="J16" s="31" t="n">
        <v>18.46</v>
      </c>
      <c r="K16" s="31" t="n">
        <v>0</v>
      </c>
      <c r="L16" s="31" t="n">
        <v>43.33</v>
      </c>
      <c r="M16" s="31" t="n">
        <v>47.63</v>
      </c>
      <c r="N16" s="31" t="n">
        <v>22.25</v>
      </c>
      <c r="O16" s="54" t="n">
        <v>0.8</v>
      </c>
      <c r="P16" s="94" t="n"/>
      <c r="Q16" s="31" t="n">
        <v>93</v>
      </c>
    </row>
    <row customFormat="true" ht="16.5" outlineLevel="0" r="17" s="29">
      <c r="A17" s="19" t="n"/>
      <c r="B17" s="50" t="s">
        <v>124</v>
      </c>
      <c r="C17" s="50" t="n">
        <v>200</v>
      </c>
      <c r="D17" s="50" t="n">
        <v>23.85</v>
      </c>
      <c r="E17" s="50" t="n">
        <v>15.6</v>
      </c>
      <c r="F17" s="50" t="n">
        <v>89.8</v>
      </c>
      <c r="G17" s="50" t="n">
        <v>214.34</v>
      </c>
      <c r="H17" s="50" t="n">
        <v>0.02</v>
      </c>
      <c r="I17" s="50" t="n">
        <v>2.5</v>
      </c>
      <c r="J17" s="50" t="n">
        <v>0.9</v>
      </c>
      <c r="K17" s="50" t="n">
        <v>0.73</v>
      </c>
      <c r="L17" s="50" t="n">
        <v>30.14</v>
      </c>
      <c r="M17" s="50" t="n">
        <v>273.68</v>
      </c>
      <c r="N17" s="50" t="n">
        <v>49.17</v>
      </c>
      <c r="O17" s="189" t="n">
        <v>1</v>
      </c>
      <c r="P17" s="138" t="n"/>
      <c r="Q17" s="19" t="n">
        <v>43</v>
      </c>
    </row>
    <row customFormat="true" ht="16.5" outlineLevel="0" r="18" s="29">
      <c r="A18" s="19" t="n"/>
      <c r="B18" s="146" t="s">
        <v>97</v>
      </c>
      <c r="C18" s="69" t="n">
        <v>200</v>
      </c>
      <c r="D18" s="69" t="n">
        <v>5.8</v>
      </c>
      <c r="E18" s="69" t="n">
        <v>5</v>
      </c>
      <c r="F18" s="69" t="n">
        <v>8.4</v>
      </c>
      <c r="G18" s="69" t="n">
        <v>108</v>
      </c>
      <c r="H18" s="70" t="n">
        <v>0.04</v>
      </c>
      <c r="I18" s="70" t="n">
        <v>0</v>
      </c>
      <c r="J18" s="69" t="n">
        <v>0.6</v>
      </c>
      <c r="K18" s="69" t="n">
        <v>0</v>
      </c>
      <c r="L18" s="69" t="n">
        <v>248</v>
      </c>
      <c r="M18" s="69" t="n">
        <v>0</v>
      </c>
      <c r="N18" s="69" t="n">
        <v>0</v>
      </c>
      <c r="O18" s="71" t="n">
        <v>0.2</v>
      </c>
      <c r="P18" s="138" t="n"/>
      <c r="Q18" s="19" t="n"/>
    </row>
    <row customFormat="true" ht="16.5" outlineLevel="0" r="19" s="29">
      <c r="A19" s="19" t="n"/>
      <c r="B19" s="50" t="s">
        <v>55</v>
      </c>
      <c r="C19" s="50" t="n">
        <v>50</v>
      </c>
      <c r="D19" s="31" t="n">
        <v>3.16</v>
      </c>
      <c r="E19" s="31" t="n">
        <v>0.4</v>
      </c>
      <c r="F19" s="31" t="n">
        <v>19.32</v>
      </c>
      <c r="G19" s="31" t="n">
        <v>93.53</v>
      </c>
      <c r="H19" s="31" t="n">
        <v>0.04</v>
      </c>
      <c r="I19" s="41" t="n"/>
      <c r="J19" s="31" t="n"/>
      <c r="K19" s="31" t="n"/>
      <c r="L19" s="31" t="n">
        <v>9.2</v>
      </c>
      <c r="M19" s="31" t="n">
        <v>34.8</v>
      </c>
      <c r="N19" s="31" t="n">
        <v>13.2</v>
      </c>
      <c r="O19" s="54" t="n">
        <v>0.44</v>
      </c>
      <c r="P19" s="138" t="n"/>
      <c r="Q19" s="19" t="n"/>
    </row>
    <row customFormat="true" ht="16.5" outlineLevel="0" r="20" s="29">
      <c r="A20" s="19" t="n"/>
      <c r="B20" s="50" t="s">
        <v>56</v>
      </c>
      <c r="C20" s="50" t="n">
        <v>60</v>
      </c>
      <c r="D20" s="50" t="n">
        <v>2.24</v>
      </c>
      <c r="E20" s="50" t="n">
        <v>0.44</v>
      </c>
      <c r="F20" s="50" t="n">
        <v>0.68</v>
      </c>
      <c r="G20" s="50" t="n">
        <v>91.96</v>
      </c>
      <c r="H20" s="50" t="n">
        <v>0.68</v>
      </c>
      <c r="I20" s="50" t="n">
        <v>0.8</v>
      </c>
      <c r="J20" s="50" t="n"/>
      <c r="K20" s="50" t="n"/>
      <c r="L20" s="50" t="n">
        <v>9.2</v>
      </c>
      <c r="M20" s="50" t="n">
        <v>42.4</v>
      </c>
      <c r="N20" s="50" t="n">
        <v>10</v>
      </c>
      <c r="O20" s="190" t="n">
        <v>1.24</v>
      </c>
      <c r="P20" s="191" t="n"/>
      <c r="Q20" s="19" t="n"/>
    </row>
    <row customFormat="true" ht="16.5" outlineLevel="0" r="21" s="29">
      <c r="A21" s="19" t="n"/>
      <c r="B21" s="19" t="n"/>
      <c r="C21" s="50" t="n"/>
      <c r="D21" s="50" t="n"/>
      <c r="E21" s="50" t="n"/>
      <c r="F21" s="50" t="n"/>
      <c r="G21" s="50" t="n"/>
      <c r="H21" s="50" t="n"/>
      <c r="I21" s="50" t="n"/>
      <c r="J21" s="50" t="n"/>
      <c r="K21" s="50" t="n"/>
      <c r="L21" s="50" t="n"/>
      <c r="M21" s="50" t="n"/>
      <c r="N21" s="50" t="n"/>
      <c r="O21" s="51" t="n"/>
      <c r="P21" s="138" t="n"/>
      <c r="Q21" s="19" t="n"/>
    </row>
    <row customFormat="true" ht="16.5" outlineLevel="0" r="22" s="56">
      <c r="A22" s="39" t="n"/>
      <c r="B22" s="75" t="s">
        <v>125</v>
      </c>
      <c r="C22" s="158" t="n">
        <f aca="false" ca="false" dt2D="false" dtr="false" t="normal">C15+C16+C17+C18+C19+C20</f>
        <v>860</v>
      </c>
      <c r="D22" s="158" t="n">
        <f aca="false" ca="false" dt2D="false" dtr="false" t="normal">SUM(D15:D21)</f>
        <v>40.88</v>
      </c>
      <c r="E22" s="158" t="n">
        <f aca="false" ca="false" dt2D="false" dtr="false" t="normal">SUM(E15:E21)</f>
        <v>32.48</v>
      </c>
      <c r="F22" s="158" t="n">
        <f aca="false" ca="false" dt2D="false" dtr="false" t="normal">SUM(F15:F21)</f>
        <v>200.42</v>
      </c>
      <c r="G22" s="158" t="n">
        <f aca="false" ca="false" dt2D="false" dtr="false" t="normal">SUM(G15:G21)</f>
        <v>767.78</v>
      </c>
      <c r="H22" s="119" t="n">
        <f aca="false" ca="false" dt2D="false" dtr="false" t="normal">SUM(H15:H21)</f>
        <v>0.8900000000000001</v>
      </c>
      <c r="I22" s="119" t="n">
        <f aca="false" ca="false" dt2D="false" dtr="false" t="normal">SUM(I15:I21)</f>
        <v>3.3</v>
      </c>
      <c r="J22" s="158" t="n">
        <f aca="false" ca="false" dt2D="false" dtr="false" t="normal">SUM(J15:J21)</f>
        <v>36.72</v>
      </c>
      <c r="K22" s="158" t="n">
        <f aca="false" ca="false" dt2D="false" dtr="false" t="normal">SUM(K15:K21)</f>
        <v>0.73</v>
      </c>
      <c r="L22" s="158" t="n">
        <f aca="false" ca="false" dt2D="false" dtr="false" t="normal">SUM(L15:L21)</f>
        <v>358.54999999999995</v>
      </c>
      <c r="M22" s="158" t="n">
        <f aca="false" ca="false" dt2D="false" dtr="false" t="normal">SUM(M15:M21)</f>
        <v>433.12</v>
      </c>
      <c r="N22" s="158" t="n">
        <f aca="false" ca="false" dt2D="false" dtr="false" t="normal">SUM(N15:N21)</f>
        <v>110.88000000000001</v>
      </c>
      <c r="O22" s="192" t="n">
        <f aca="false" ca="false" dt2D="false" dtr="false" t="normal">SUM(O15:O21)</f>
        <v>4.42</v>
      </c>
      <c r="P22" s="193" t="n">
        <f aca="false" ca="false" dt2D="false" dtr="false" t="normal">G22/2720*100</f>
        <v>28.22720588235294</v>
      </c>
      <c r="Q22" s="39" t="n"/>
    </row>
    <row customFormat="true" ht="16.5" outlineLevel="0" r="23" s="29">
      <c r="A23" s="19" t="n"/>
      <c r="B23" s="19" t="s">
        <v>81</v>
      </c>
      <c r="C23" s="50" t="n"/>
      <c r="D23" s="50" t="n"/>
      <c r="E23" s="50" t="n"/>
      <c r="F23" s="50" t="n"/>
      <c r="G23" s="50" t="n"/>
      <c r="H23" s="50" t="n"/>
      <c r="I23" s="50" t="n"/>
      <c r="J23" s="50" t="n"/>
      <c r="K23" s="50" t="n"/>
      <c r="L23" s="50" t="n"/>
      <c r="M23" s="50" t="n"/>
      <c r="N23" s="50" t="n"/>
      <c r="O23" s="51" t="n"/>
      <c r="P23" s="138" t="s">
        <v>126</v>
      </c>
      <c r="Q23" s="19" t="n"/>
    </row>
    <row customFormat="true" ht="13.5" outlineLevel="0" r="24" s="56">
      <c r="A24" s="39" t="n"/>
      <c r="B24" s="123" t="s">
        <v>58</v>
      </c>
      <c r="C24" s="123" t="n">
        <f aca="false" ca="false" dt2D="false" dtr="false" t="normal">C13+C22</f>
        <v>1428</v>
      </c>
      <c r="D24" s="124" t="n">
        <f aca="false" ca="false" dt2D="false" dtr="false" t="normal">D13+D22</f>
        <v>64.18</v>
      </c>
      <c r="E24" s="124" t="n">
        <f aca="false" ca="false" dt2D="false" dtr="false" t="normal">E13+E22</f>
        <v>62.41</v>
      </c>
      <c r="F24" s="124" t="n">
        <f aca="false" ca="false" dt2D="false" dtr="false" t="normal">F13+F22</f>
        <v>262.762</v>
      </c>
      <c r="G24" s="124" t="n">
        <f aca="false" ca="false" dt2D="false" dtr="false" t="normal">G13+G22</f>
        <v>1349.34</v>
      </c>
      <c r="H24" s="124" t="n">
        <f aca="false" ca="false" dt2D="false" dtr="false" t="normal">H13+H22</f>
        <v>0.9500000000000002</v>
      </c>
      <c r="I24" s="124" t="n">
        <f aca="false" ca="false" dt2D="false" dtr="false" t="normal">I13+I22</f>
        <v>9.29</v>
      </c>
      <c r="J24" s="124" t="n">
        <f aca="false" ca="false" dt2D="false" dtr="false" t="normal">J13+J22</f>
        <v>50.16</v>
      </c>
      <c r="K24" s="124" t="n">
        <f aca="false" ca="false" dt2D="false" dtr="false" t="normal">K13+K22</f>
        <v>117.99000000000001</v>
      </c>
      <c r="L24" s="124" t="n">
        <f aca="false" ca="false" dt2D="false" dtr="false" t="normal">L13+L22</f>
        <v>670.4499999999999</v>
      </c>
      <c r="M24" s="124" t="n">
        <f aca="false" ca="false" dt2D="false" dtr="false" t="normal">M13+M22</f>
        <v>905.0799999999999</v>
      </c>
      <c r="N24" s="124" t="n">
        <f aca="false" ca="false" dt2D="false" dtr="false" t="normal">N13+N22</f>
        <v>190.61</v>
      </c>
      <c r="O24" s="161" t="n">
        <f aca="false" ca="false" dt2D="false" dtr="false" t="normal">O13+O22</f>
        <v>10.92</v>
      </c>
      <c r="P24" s="162" t="n">
        <f aca="false" ca="false" dt2D="false" dtr="false" t="normal">P13+P22</f>
        <v>49.60808823529412</v>
      </c>
      <c r="Q24" s="39" t="n"/>
    </row>
    <row customFormat="true" customHeight="true" ht="13.5" outlineLevel="0" r="25" s="29">
      <c r="A25" s="19" t="n"/>
      <c r="B25" s="19" t="n"/>
      <c r="C25" s="19" t="n"/>
      <c r="D25" s="19" t="n"/>
      <c r="E25" s="19" t="n"/>
      <c r="F25" s="19" t="n"/>
      <c r="G25" s="19" t="n"/>
      <c r="H25" s="19" t="n"/>
      <c r="I25" s="19" t="n"/>
      <c r="J25" s="19" t="n"/>
      <c r="K25" s="19" t="n"/>
      <c r="L25" s="19" t="n"/>
      <c r="M25" s="19" t="n"/>
      <c r="N25" s="19" t="n"/>
      <c r="O25" s="26" t="n"/>
      <c r="P25" s="98" t="n"/>
      <c r="Q25" s="19" t="n"/>
    </row>
    <row customFormat="true" ht="15.75" outlineLevel="0" r="26" s="29">
      <c r="A26" s="183" t="n"/>
      <c r="B26" s="30" t="n"/>
      <c r="C26" s="30" t="n"/>
      <c r="D26" s="261" t="n">
        <f aca="false" ca="false" dt2D="false" dtr="false" t="normal">D24/E24</f>
        <v>1.0283608396090371</v>
      </c>
      <c r="E26" s="30" t="n">
        <v>1</v>
      </c>
      <c r="F26" s="262" t="n">
        <f aca="false" ca="false" dt2D="false" dtr="false" t="normal">F24/E24</f>
        <v>4.210254766864285</v>
      </c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Q26" s="183" t="n"/>
    </row>
    <row customFormat="true" ht="12.75" outlineLevel="0" r="27" s="29">
      <c r="A27" s="0" t="n"/>
      <c r="B27" s="0" t="n"/>
      <c r="C27" s="0" t="n"/>
      <c r="D27" s="0" t="n"/>
      <c r="E27" s="0" t="n"/>
      <c r="F27" s="0" t="n"/>
      <c r="G27" s="0" t="n"/>
      <c r="H27" s="0" t="n"/>
      <c r="I27" s="0" t="s">
        <v>157</v>
      </c>
      <c r="J27" s="0" t="n"/>
      <c r="K27" s="0" t="n"/>
      <c r="L27" s="0" t="n"/>
      <c r="M27" s="0" t="n"/>
      <c r="N27" s="0" t="n"/>
      <c r="O27" s="0" t="n"/>
    </row>
    <row outlineLevel="0" r="34">
      <c r="I34" s="0" t="s">
        <v>81</v>
      </c>
    </row>
  </sheetData>
  <mergeCells count="13">
    <mergeCell ref="H6:K6"/>
    <mergeCell ref="P6:P8"/>
    <mergeCell ref="L6:O6"/>
    <mergeCell ref="F5:J5"/>
    <mergeCell ref="D6:F6"/>
    <mergeCell ref="G6:G7"/>
    <mergeCell ref="B6:B7"/>
    <mergeCell ref="C6:C7"/>
    <mergeCell ref="A1:B1"/>
    <mergeCell ref="A2:B2"/>
    <mergeCell ref="A4:B4"/>
    <mergeCell ref="A5:B5"/>
    <mergeCell ref="A3:B3"/>
  </mergeCells>
  <pageMargins bottom="0.984251976013184" footer="0.511811017990112" header="0.511811017990112" left="0.748031497001648" right="0.748031497001648" top="0.984251976013184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2024-09-16T11:04:57Z</dcterms:modified>
</cp:coreProperties>
</file>